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8" windowWidth="15480" windowHeight="9528"/>
  </bookViews>
  <sheets>
    <sheet name="ФОРМА" sheetId="2" r:id="rId1"/>
    <sheet name="БАЛЛЫ" sheetId="5" r:id="rId2"/>
  </sheets>
  <definedNames>
    <definedName name="_xlnm.Print_Area" localSheetId="1">БАЛЛЫ!$A$1:$E$22</definedName>
    <definedName name="_xlnm.Print_Area" localSheetId="0">ФОРМА!$A$3:$J$209</definedName>
  </definedNames>
  <calcPr calcId="125725"/>
</workbook>
</file>

<file path=xl/calcChain.xml><?xml version="1.0" encoding="utf-8"?>
<calcChain xmlns="http://schemas.openxmlformats.org/spreadsheetml/2006/main">
  <c r="G142" i="2"/>
  <c r="G146" l="1"/>
  <c r="D21" i="5" l="1"/>
  <c r="D20" l="1"/>
  <c r="D19"/>
  <c r="E19" s="1"/>
  <c r="D15"/>
  <c r="E15" s="1"/>
  <c r="I113" i="2" l="1"/>
  <c r="I161"/>
  <c r="I144" l="1"/>
  <c r="D16" i="5" s="1"/>
  <c r="E16" s="1"/>
  <c r="I145" i="2" l="1"/>
  <c r="D17" i="5" s="1"/>
  <c r="E17" s="1"/>
  <c r="I141" i="2"/>
  <c r="I143"/>
  <c r="I142"/>
  <c r="D13" i="5" l="1"/>
  <c r="E13" l="1"/>
  <c r="E21"/>
  <c r="E20"/>
  <c r="D14" l="1"/>
  <c r="E14" s="1"/>
  <c r="D18"/>
  <c r="E18" s="1"/>
  <c r="A5"/>
  <c r="A2"/>
  <c r="E22" l="1"/>
</calcChain>
</file>

<file path=xl/comments1.xml><?xml version="1.0" encoding="utf-8"?>
<comments xmlns="http://schemas.openxmlformats.org/spreadsheetml/2006/main">
  <authors>
    <author>Бирюкова Валерия Геннадьевна</author>
    <author>Manankina</author>
    <author>user</author>
  </authors>
  <commentList>
    <comment ref="A6" authorId="0">
      <text>
        <r>
          <rPr>
            <sz val="9"/>
            <color indexed="81"/>
            <rFont val="Tahoma"/>
            <family val="2"/>
            <charset val="204"/>
          </rPr>
          <t>(наименование местной администрации муниципального района, городского округа)</t>
        </r>
      </text>
    </comment>
    <comment ref="A8" authorId="0">
      <text>
        <r>
          <rPr>
            <sz val="9"/>
            <color indexed="81"/>
            <rFont val="Tahoma"/>
            <family val="2"/>
            <charset val="204"/>
          </rPr>
          <t>(наименование проекта в соответствии с протоколом собрания, сметной и технической документацией)</t>
        </r>
      </text>
    </comment>
    <comment ref="A25" authorId="1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 xml:space="preserve">(название района, название населенного пункта, название улицы, номер дома, при наличии – наименование организации)
</t>
        </r>
      </text>
    </comment>
    <comment ref="A45" authorId="0">
      <text>
        <r>
          <rPr>
            <sz val="9"/>
            <color indexed="81"/>
            <rFont val="Tahoma"/>
            <family val="2"/>
            <charset val="204"/>
          </rPr>
          <t>(в соответствии с Федеральным законом от 06.10.2003 № 131-ФЗ 
«Об общих принципах организации местного самоуправления в Российской Федерации»)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60" authorId="1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2" authorId="2">
      <text>
        <r>
          <rPr>
            <sz val="9"/>
            <color indexed="81"/>
            <rFont val="Tahoma"/>
            <family val="2"/>
            <charset val="204"/>
          </rPr>
          <t>*В случае наличия прилагается к заявке.</t>
        </r>
      </text>
    </comment>
    <comment ref="A66" authorId="0">
      <text>
        <r>
          <rPr>
            <sz val="9"/>
            <color indexed="81"/>
            <rFont val="Tahoma"/>
            <family val="2"/>
            <charset val="204"/>
          </rPr>
          <t>(коротко суть проблемы, ее негативные социально-экономические последствия, степень неотложности решения и так далее)</t>
        </r>
      </text>
    </comment>
    <comment ref="A76" authorId="2">
      <text>
        <r>
          <rPr>
            <sz val="9"/>
            <color indexed="81"/>
            <rFont val="Tahoma"/>
            <family val="2"/>
            <charset val="204"/>
          </rPr>
          <t>(от пяти до десяти фотографий с разных ракурсов)</t>
        </r>
      </text>
    </comment>
    <comment ref="A78" authorId="0">
      <text>
        <r>
          <rPr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90" authorId="2">
      <text>
        <r>
          <rPr>
            <sz val="9"/>
            <color indexed="81"/>
            <rFont val="Tahoma"/>
            <family val="2"/>
            <charset val="204"/>
          </rPr>
          <t xml:space="preserve">указывается прогноз влияния реализации проекта на ситуацию в населенном пункте, ожидаемый социальный или экономический эффект для муниципального образования) </t>
        </r>
      </text>
    </comment>
    <comment ref="A107" authorId="1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32" authorId="0">
      <text>
        <r>
          <rPr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135" authorId="0">
      <text>
        <r>
          <rPr>
            <sz val="9"/>
            <color indexed="81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сети «Интернет»
</t>
        </r>
      </text>
    </comment>
    <comment ref="A136" authorId="0">
      <text>
        <r>
          <rPr>
            <sz val="9"/>
            <color indexed="81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сети «Интернет»
</t>
        </r>
      </text>
    </comment>
    <comment ref="A137" authorId="0">
      <text>
        <r>
          <rPr>
            <sz val="9"/>
            <color indexed="81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сети «Интернет»
</t>
        </r>
      </text>
    </comment>
  </commentList>
</comments>
</file>

<file path=xl/sharedStrings.xml><?xml version="1.0" encoding="utf-8"?>
<sst xmlns="http://schemas.openxmlformats.org/spreadsheetml/2006/main" count="237" uniqueCount="192">
  <si>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</si>
  <si>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</si>
  <si>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</si>
  <si>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</si>
  <si>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</si>
  <si>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</si>
  <si>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</si>
  <si>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</si>
  <si>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</si>
  <si>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</si>
  <si>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</si>
  <si>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</si>
  <si>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</si>
  <si>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</si>
  <si>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</si>
  <si>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</si>
  <si>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</si>
  <si>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</si>
  <si>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3.</t>
  </si>
  <si>
    <t>4.</t>
  </si>
  <si>
    <t>6. Информация для оценки заявки на участие в конкурсном отборе.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</si>
  <si>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</si>
  <si>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</si>
  <si>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</si>
  <si>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</si>
  <si>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</si>
  <si>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</si>
  <si>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</si>
  <si>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</si>
  <si>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</si>
  <si>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</si>
  <si>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</si>
  <si>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</si>
  <si>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</si>
  <si>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</si>
  <si>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</si>
  <si>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</si>
  <si>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</si>
  <si>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</si>
  <si>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</si>
  <si>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</si>
  <si>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</si>
  <si>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</si>
  <si>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</si>
  <si>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ед.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</si>
  <si>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</si>
  <si>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</si>
  <si>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</si>
  <si>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</si>
  <si>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2.1.</t>
  </si>
  <si>
    <t>2.2.</t>
  </si>
  <si>
    <t>2.3.</t>
  </si>
  <si>
    <t>Ед. изм.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</si>
  <si>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</si>
  <si>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</si>
  <si>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</si>
  <si>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</si>
  <si>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</si>
  <si>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</si>
  <si>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</si>
  <si>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</si>
  <si>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</si>
  <si>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</si>
  <si>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</si>
  <si>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</si>
  <si>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</si>
  <si>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</si>
  <si>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</si>
  <si>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</si>
  <si>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</si>
  <si>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</si>
  <si>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</si>
  <si>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</si>
  <si>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</si>
  <si>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</si>
  <si>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Вид документации: </t>
  </si>
  <si>
    <t>*При наличии документация прикладывается к заявке.</t>
  </si>
  <si>
    <t>Сумма,
(тыс. рублей)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</si>
  <si>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</si>
  <si>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</si>
  <si>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 xml:space="preserve">Приложение № 1
к Порядку рассмотрения и проведения конкурсного отбора инициативных проектов, выдвигаемых для получения финансовой поддержки за счет субсидий из областного бюджета, а также контроля за их реализацией
</t>
  </si>
  <si>
    <t>ОПИСАНИЕ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</si>
  <si>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проект.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</si>
  <si>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</si>
  <si>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</si>
  <si>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</si>
  <si>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5.2. Описание мероприятий, которые предлагается реализовать для решения проблемы, указанной в пункте 5.1:</t>
  </si>
  <si>
    <t>5.4. Общая стоимость реализации проекта в разрезе видов работ, которые планируется выполнить в рамках проекта:</t>
  </si>
  <si>
    <t>Виды работ (услуг)</t>
  </si>
  <si>
    <t>Полная стоимость (тыс. рублей)</t>
  </si>
  <si>
    <t>Описание</t>
  </si>
  <si>
    <t>Прочие (описание):</t>
  </si>
  <si>
    <t>Итого стоимость реализации проекта</t>
  </si>
  <si>
    <t>5.5. Ожидаемые результаты:</t>
  </si>
  <si>
    <t xml:space="preserve">5.6.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</si>
  <si>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 </t>
  </si>
  <si>
    <t>6.1. Количество граждан, принявших участие в выдвижении проекта (согласно протоколу собрания граждан о выдвижении инициативы):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</si>
  <si>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</si>
  <si>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</si>
  <si>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 xml:space="preserve">Инициативные платежи физических лиц </t>
  </si>
  <si>
    <t>6.5. Инициативные платежи юридических лиц, индивидуальных предпринимателей (при наличии):*</t>
  </si>
  <si>
    <t>* Детализируется сумма подпункта 2.3 пункта 6.4. Объем инициативных платежей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заявке).</t>
  </si>
  <si>
    <t>6.6. Количество граждан, изъявивших желание принять трудовое участие в реализации проекта (согласно протоколу собрания граждан о выдвижении инициативы):</t>
  </si>
  <si>
    <t>6.7. Имущественные формы участия в реализации проекта:</t>
  </si>
  <si>
    <t xml:space="preserve">Форма
 имущественного участия*
</t>
  </si>
  <si>
    <t>Кол-во (ед.)</t>
  </si>
  <si>
    <t>1 балл при наличии</t>
  </si>
  <si>
    <t xml:space="preserve">5 баллов 
при наличии
</t>
  </si>
  <si>
    <t>Итого количество каналов информирования о проекте:</t>
  </si>
  <si>
    <t>Всего количество имущественных форм участия в реализации проекта:</t>
  </si>
  <si>
    <t xml:space="preserve">Количество граждан, принявших участие 
в выдвижении инициативного проекта 
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</si>
  <si>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 </t>
  </si>
  <si>
    <t xml:space="preserve">Количество граждан, изъявивших желание принять трудовое участие в реализации инициативного проекта </t>
  </si>
  <si>
    <t>Количество имущественных форм участия в реализации инициативных проекта (предоставление строительной техники, материалов и тому подобное)</t>
  </si>
  <si>
    <t>№ 
п/п</t>
  </si>
  <si>
    <t>8. Контактная информация о представителе (представителях) инициативной группы граждан, представителях органа территориального общественного самоуправления, старосте сельского населенного пункта:</t>
  </si>
  <si>
    <t xml:space="preserve">Представитель инициативной группы, органа территориального общественного самоуправления, староста населенного пункта
(Ф.И.О. полностью)
</t>
  </si>
  <si>
    <t>9.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</si>
  <si>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</si>
  <si>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10. Дополнительная информация и комментарии (при необходимости).</t>
  </si>
  <si>
    <t>1. Наименование инициативного проекта (далее – проект)*</t>
  </si>
  <si>
    <t>* Наименование должно содержать указание на виды товаров, работ/услуг,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работы/услуги.</t>
  </si>
  <si>
    <t>*Копия документа прилагается к заявке.</t>
  </si>
  <si>
    <t>Соглашение о передаче осуществления части полномочий по решению вопросов местного значения.*</t>
  </si>
  <si>
    <t xml:space="preserve">5.3. Ссылка на файловый обменник или облачное хранилище с фотографиями, отражающими текущее состояние объекта: </t>
  </si>
  <si>
    <t>Строительные и ремонтные работы*</t>
  </si>
  <si>
    <t>Приобретение материалов**</t>
  </si>
  <si>
    <t>Приобретение оборудования, входящего в состав основных средств**</t>
  </si>
  <si>
    <t>* Заполняется на основании сметной документации или сводного сметного расчета.</t>
  </si>
  <si>
    <t>** Кроме тех, которые учтены в строке «строительные и ремонтные работы».</t>
  </si>
  <si>
    <t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</si>
  <si>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 </t>
  </si>
  <si>
    <t>1 балл за каждую 
1 форму нефинансового участия, 
но не более 3 баллов</t>
  </si>
  <si>
    <t>1 балл за каждые 
20 человек, 
но не более 6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</si>
  <si>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  </t>
  </si>
  <si>
    <t>1 балл за каждый 
1 канал, 
но не более 5 баллов</t>
  </si>
  <si>
    <t xml:space="preserve">Количество каналов информирования 
об инициативном проекте 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</si>
  <si>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</si>
  <si>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за каждые 
2 процента софинансирования, но не более 20 баллов</t>
  </si>
  <si>
    <t>1 балл за каждый 
1 процент софинансирования, но не более 25 баллов</t>
  </si>
  <si>
    <t>1 балл за каждые 
100 человек, 
но не более 15 баллов</t>
  </si>
  <si>
    <t>1 балл за каждые 
10 человек, 
но не более 20 баллов</t>
  </si>
  <si>
    <t xml:space="preserve">Отношение размера инициативных платежей физических лиц в софинансировании инициативного проекта к стоимости инициативного проекта </t>
  </si>
  <si>
    <t>Инициативные платежи юрлиц и индивидуальных предпринимателей</t>
  </si>
  <si>
    <t xml:space="preserve">*Объем субсидии из областного бюджета не должен превышать 2 млн рублей. Совокупный объем средств местного бюджета, физических лиц, юридических лиц и индивидуальных предпринимателей, планируемых к направлению для реализации проекта, должен соответствовать требованиям к уровню софинансирования субсидий местных бюджетов, утвержденным постановлением Правительства Ростовской области от 28.12.2011 № 302 «Об уровне софинансирования субсидий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значения». Минимальная доля инициативных платежей физических и (или) юридических лиц, индивидуальных предпринимателей должна составлять не менее 5 процентов.
</t>
  </si>
  <si>
    <t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</si>
  <si>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>(не позднее 1 октября года реализации проекта)</t>
  </si>
  <si>
    <r>
      <t xml:space="preserve">Вид документа
</t>
    </r>
    <r>
      <rPr>
        <sz val="10"/>
        <rFont val="Times New Roman"/>
        <family val="1"/>
        <charset val="204"/>
      </rPr>
      <t>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</si>
  <si>
    <t>Наименование юридического лица, Ф.И.О физического лица, индивидуального предпринимателя</t>
  </si>
  <si>
    <t>Углегорское сельское поселение</t>
  </si>
  <si>
    <t>Тацинский район</t>
  </si>
  <si>
    <t>п. Углегорский</t>
  </si>
  <si>
    <t>в наличии</t>
  </si>
  <si>
    <t>Выписка из ЕГРН на земельный участок</t>
  </si>
  <si>
    <t>х</t>
  </si>
  <si>
    <t>Жители п. Углегорский</t>
  </si>
  <si>
    <t xml:space="preserve">     3.</t>
  </si>
  <si>
    <t>mppkx@yandex,ru</t>
  </si>
  <si>
    <t>Зубрилина Татьяна Владимировна</t>
  </si>
  <si>
    <t>zubrilina-t@mail.ru</t>
  </si>
  <si>
    <t>Тацинского района</t>
  </si>
  <si>
    <t>С.Л. Сягайло</t>
  </si>
  <si>
    <t>Углегорского сельского поселения</t>
  </si>
  <si>
    <t>Шевчук Александр Николаевич</t>
  </si>
  <si>
    <t>проведение сходов граждан, официальный сайт</t>
  </si>
  <si>
    <t>К.В. Ермакова</t>
  </si>
  <si>
    <t>Ткачев Дмитрий Иванович</t>
  </si>
  <si>
    <t>Приобретение материалов на ремонт сетей теплоснабжение</t>
  </si>
  <si>
    <t>объект, тепло-, газоснабжения</t>
  </si>
  <si>
    <t>Безперебойная подача тепловой энергии в 29 многоквартирных домов и МБОУ Углегорская СОШ</t>
  </si>
  <si>
    <t>АО "Углегорск-Цемент"</t>
  </si>
  <si>
    <t>усл. ед.</t>
  </si>
  <si>
    <t>30</t>
  </si>
  <si>
    <t>сентября</t>
  </si>
  <si>
    <t>http://tacina-adm.ru/page/sdelaem-vmeste/</t>
  </si>
  <si>
    <t>https://rajonnievesti.ru/v-tacinskoj-prodolzhitsya-blagoustrojstvo-centralnogo-parka-a-detsady-poluchat-ulichnoe-oborudovanie/</t>
  </si>
  <si>
    <t>ИП Козин А.В.</t>
  </si>
  <si>
    <t>ИП Гаршин Е.Н.</t>
  </si>
  <si>
    <t>Срок службы теплосетей превышает 20 лет. теплосети в состоянии требующем замены. Отсутствует регулярное теплоснабжение МКД в отопительный сезон.</t>
  </si>
  <si>
    <t xml:space="preserve">инициативного проекта 
для участия в конкурсном отборе инициативных проектов </t>
  </si>
  <si>
    <t>https://uglegorskoesp.ru/new/prikhodite-na-sobranie-2</t>
  </si>
  <si>
    <t>347070 Ростовская область, Тацинский район, п. Углегорский, ул. Гагарина, д. 13</t>
  </si>
  <si>
    <t>КУВИ-001/2022-138370637</t>
  </si>
  <si>
    <t>https://t.me/YglegorskoeSP</t>
  </si>
  <si>
    <t>https://disk.yandex.ru/a/Bam9X1shd4_rWw</t>
  </si>
  <si>
    <t>https://disk.yandex.ru/a/mKYw7U8GSKCQZQ</t>
  </si>
  <si>
    <t>осуществление муниципального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</t>
  </si>
  <si>
    <t>Предоставление транспрота для вывоза мусора</t>
  </si>
  <si>
    <t>Углегорское МПП ЖКХ,влице директора Ткачева Дмитрия Ивановича</t>
  </si>
  <si>
    <t>Предоставление спецтехники и осуществление сварочных работ</t>
  </si>
  <si>
    <t xml:space="preserve">Предоставление трактора для доставки оборудования и материалов к тепловым сетям </t>
  </si>
  <si>
    <t>Приобретение материалов на ремонт сетей теплоснабжения в п. Углегорский и приобретение оборудования для водоподготовки в котельные Углегорского МПП ЖКХ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</si>
</sst>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  <numFmt numFmtId="168" formatCode="#,##0.0"/>
  </numFmts>
  <fonts count="25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color theme="4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89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18" fillId="3" borderId="14" xfId="0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 wrapText="1"/>
    </xf>
    <xf numFmtId="1" fontId="14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4" xfId="2" applyNumberFormat="1" applyFont="1" applyFill="1" applyBorder="1" applyAlignment="1" applyProtection="1">
      <alignment vertical="top" wrapText="1"/>
      <protection locked="0"/>
    </xf>
    <xf numFmtId="166" fontId="14" fillId="2" borderId="10" xfId="3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top" wrapText="1"/>
    </xf>
    <xf numFmtId="1" fontId="16" fillId="4" borderId="0" xfId="0" applyNumberFormat="1" applyFont="1" applyFill="1" applyBorder="1" applyAlignment="1">
      <alignment horizontal="center" vertical="top" wrapText="1"/>
    </xf>
    <xf numFmtId="167" fontId="19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1" fontId="20" fillId="4" borderId="10" xfId="0" applyNumberFormat="1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3" fillId="0" borderId="2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165" fontId="1" fillId="4" borderId="14" xfId="2" applyNumberFormat="1" applyFont="1" applyFill="1" applyBorder="1" applyAlignment="1" applyProtection="1">
      <alignment vertical="top" wrapText="1"/>
      <protection locked="0"/>
    </xf>
    <xf numFmtId="49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>
      <alignment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4" fontId="1" fillId="4" borderId="7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wrapText="1" shrinkToFit="1"/>
    </xf>
    <xf numFmtId="0" fontId="3" fillId="0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 applyProtection="1">
      <alignment horizontal="left" vertical="top" wrapText="1"/>
      <protection locked="0"/>
    </xf>
    <xf numFmtId="49" fontId="5" fillId="4" borderId="2" xfId="0" applyNumberFormat="1" applyFont="1" applyFill="1" applyBorder="1" applyAlignment="1" applyProtection="1">
      <alignment horizontal="left" vertical="top"/>
      <protection locked="0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4" fontId="5" fillId="4" borderId="10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3" xfId="0" applyNumberFormat="1" applyFont="1" applyFill="1" applyBorder="1" applyAlignment="1" applyProtection="1">
      <alignment horizontal="left" vertical="top" wrapText="1"/>
      <protection locked="0"/>
    </xf>
    <xf numFmtId="4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165" fontId="3" fillId="4" borderId="23" xfId="2" applyNumberFormat="1" applyFont="1" applyFill="1" applyBorder="1" applyAlignment="1" applyProtection="1">
      <alignment horizontal="center" vertical="top" wrapText="1"/>
      <protection locked="0"/>
    </xf>
    <xf numFmtId="165" fontId="3" fillId="4" borderId="25" xfId="2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left" vertical="top" wrapText="1"/>
      <protection locked="0"/>
    </xf>
    <xf numFmtId="0" fontId="5" fillId="4" borderId="2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 applyProtection="1">
      <alignment horizontal="left" vertical="top" wrapText="1"/>
      <protection locked="0"/>
    </xf>
    <xf numFmtId="14" fontId="3" fillId="4" borderId="4" xfId="0" applyNumberFormat="1" applyFont="1" applyFill="1" applyBorder="1" applyAlignment="1" applyProtection="1">
      <alignment horizontal="left" vertical="top" wrapText="1"/>
      <protection locked="0"/>
    </xf>
    <xf numFmtId="49" fontId="3" fillId="4" borderId="5" xfId="0" applyNumberFormat="1" applyFont="1" applyFill="1" applyBorder="1" applyAlignment="1" applyProtection="1">
      <alignment horizontal="left" vertical="top" wrapText="1"/>
      <protection locked="0"/>
    </xf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4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" fillId="4" borderId="10" xfId="2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4" fontId="1" fillId="4" borderId="10" xfId="0" applyNumberFormat="1" applyFont="1" applyFill="1" applyBorder="1" applyAlignment="1">
      <alignment horizontal="center" vertical="top" wrapText="1"/>
    </xf>
    <xf numFmtId="9" fontId="1" fillId="0" borderId="2" xfId="3" applyNumberFormat="1" applyFont="1" applyFill="1" applyBorder="1" applyAlignment="1">
      <alignment horizontal="center" vertical="top" wrapText="1"/>
    </xf>
    <xf numFmtId="9" fontId="1" fillId="0" borderId="4" xfId="3" applyNumberFormat="1" applyFont="1" applyFill="1" applyBorder="1" applyAlignment="1">
      <alignment horizontal="center" vertical="top" wrapText="1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5" fillId="4" borderId="19" xfId="0" applyFont="1" applyFill="1" applyBorder="1" applyAlignment="1" applyProtection="1">
      <alignment horizontal="left" vertical="top" wrapText="1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0" fontId="5" fillId="4" borderId="21" xfId="0" applyFont="1" applyFill="1" applyBorder="1" applyAlignment="1" applyProtection="1">
      <alignment horizontal="left" vertical="top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68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0" xfId="3" applyNumberFormat="1" applyFont="1" applyFill="1" applyBorder="1" applyAlignment="1" applyProtection="1">
      <alignment horizontal="center" vertical="top" wrapText="1"/>
      <protection locked="0"/>
    </xf>
    <xf numFmtId="1" fontId="3" fillId="3" borderId="10" xfId="2" applyNumberFormat="1" applyFont="1" applyFill="1" applyBorder="1" applyAlignment="1" applyProtection="1">
      <alignment horizontal="center" vertical="top" wrapText="1"/>
      <protection locked="0"/>
    </xf>
    <xf numFmtId="165" fontId="1" fillId="4" borderId="23" xfId="2" applyNumberFormat="1" applyFont="1" applyFill="1" applyBorder="1" applyAlignment="1" applyProtection="1">
      <alignment horizontal="center" vertical="top" wrapText="1"/>
      <protection locked="0"/>
    </xf>
    <xf numFmtId="165" fontId="1" fillId="4" borderId="25" xfId="2" applyNumberFormat="1" applyFont="1" applyFill="1" applyBorder="1" applyAlignment="1" applyProtection="1">
      <alignment horizontal="center" vertical="top" wrapText="1"/>
      <protection locked="0"/>
    </xf>
    <xf numFmtId="4" fontId="3" fillId="2" borderId="10" xfId="0" applyNumberFormat="1" applyFont="1" applyFill="1" applyBorder="1" applyAlignment="1" applyProtection="1">
      <alignment horizontal="center" vertical="top" wrapText="1"/>
    </xf>
    <xf numFmtId="166" fontId="3" fillId="2" borderId="10" xfId="3" applyNumberFormat="1" applyFont="1" applyFill="1" applyBorder="1" applyAlignment="1" applyProtection="1">
      <alignment horizontal="center" vertical="top" wrapText="1"/>
      <protection locked="0"/>
    </xf>
    <xf numFmtId="0" fontId="10" fillId="4" borderId="24" xfId="1" applyFill="1" applyBorder="1" applyAlignment="1" applyProtection="1">
      <alignment horizontal="left" vertical="top" wrapText="1"/>
      <protection locked="0"/>
    </xf>
    <xf numFmtId="0" fontId="10" fillId="4" borderId="23" xfId="1" applyFill="1" applyBorder="1" applyAlignment="1" applyProtection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3" fillId="4" borderId="25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0" fillId="4" borderId="23" xfId="1" applyFill="1" applyBorder="1" applyAlignment="1" applyProtection="1">
      <alignment horizontal="left" vertical="top" wrapText="1"/>
      <protection locked="0"/>
    </xf>
    <xf numFmtId="0" fontId="24" fillId="4" borderId="24" xfId="1" applyFont="1" applyFill="1" applyBorder="1" applyAlignment="1" applyProtection="1">
      <alignment horizontal="left" vertical="top" wrapText="1"/>
      <protection locked="0"/>
    </xf>
    <xf numFmtId="0" fontId="24" fillId="4" borderId="25" xfId="1" applyFont="1" applyFill="1" applyBorder="1" applyAlignment="1" applyProtection="1">
      <alignment horizontal="left" vertical="top" wrapText="1"/>
      <protection locked="0"/>
    </xf>
    <xf numFmtId="0" fontId="10" fillId="0" borderId="16" xfId="1" applyFill="1" applyBorder="1" applyAlignment="1" applyProtection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166" fontId="10" fillId="3" borderId="2" xfId="1" applyNumberFormat="1" applyFill="1" applyBorder="1" applyAlignment="1" applyProtection="1">
      <alignment horizontal="center" vertical="top" wrapText="1"/>
      <protection locked="0"/>
    </xf>
    <xf numFmtId="166" fontId="10" fillId="3" borderId="4" xfId="1" applyNumberFormat="1" applyFill="1" applyBorder="1" applyAlignment="1" applyProtection="1">
      <alignment horizontal="center" vertical="top" wrapText="1"/>
      <protection locked="0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4" fontId="5" fillId="0" borderId="10" xfId="0" applyNumberFormat="1" applyFont="1" applyFill="1" applyBorder="1" applyAlignment="1" applyProtection="1">
      <alignment horizontal="center" vertical="top" wrapText="1"/>
    </xf>
    <xf numFmtId="4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66" fontId="23" fillId="3" borderId="4" xfId="3" applyNumberFormat="1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5" fillId="4" borderId="24" xfId="1" applyFont="1" applyFill="1" applyBorder="1" applyAlignment="1" applyProtection="1">
      <alignment horizontal="left" vertical="top" wrapText="1"/>
      <protection locked="0"/>
    </xf>
    <xf numFmtId="0" fontId="5" fillId="4" borderId="25" xfId="1" applyFont="1" applyFill="1" applyBorder="1" applyAlignment="1" applyProtection="1">
      <alignment horizontal="left" vertical="top" wrapText="1"/>
      <protection locked="0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49" fontId="3" fillId="3" borderId="15" xfId="0" applyNumberFormat="1" applyFont="1" applyFill="1" applyBorder="1" applyAlignment="1" applyProtection="1">
      <alignment vertical="top" wrapText="1"/>
      <protection locked="0"/>
    </xf>
    <xf numFmtId="49" fontId="3" fillId="3" borderId="16" xfId="0" applyNumberFormat="1" applyFont="1" applyFill="1" applyBorder="1" applyAlignment="1" applyProtection="1">
      <alignment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20" xfId="0" applyNumberFormat="1" applyFont="1" applyFill="1" applyBorder="1" applyAlignment="1" applyProtection="1">
      <alignment vertical="top" wrapText="1"/>
      <protection locked="0"/>
    </xf>
    <xf numFmtId="49" fontId="3" fillId="3" borderId="21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horizontal="left" vertical="top" wrapText="1"/>
    </xf>
    <xf numFmtId="166" fontId="5" fillId="3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3" borderId="4" xfId="3" applyNumberFormat="1" applyFont="1" applyFill="1" applyBorder="1" applyAlignment="1" applyProtection="1">
      <alignment horizontal="center" vertical="top" wrapText="1"/>
      <protection locked="0"/>
    </xf>
    <xf numFmtId="166" fontId="10" fillId="3" borderId="10" xfId="1" applyNumberFormat="1" applyFill="1" applyBorder="1" applyAlignment="1" applyProtection="1">
      <alignment horizontal="center" vertical="top" wrapText="1"/>
      <protection locked="0"/>
    </xf>
    <xf numFmtId="166" fontId="5" fillId="3" borderId="10" xfId="3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a/mKYw7U8GSKCQZQ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mppkx@yandex,ru" TargetMode="External"/><Relationship Id="rId7" Type="http://schemas.openxmlformats.org/officeDocument/2006/relationships/hyperlink" Target="https://uglegorskoesp.ru/new/prikhodite-na-sobranie-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zubrilina-t@mail.ru" TargetMode="External"/><Relationship Id="rId1" Type="http://schemas.openxmlformats.org/officeDocument/2006/relationships/hyperlink" Target="mailto:mppkx@yandex,ru" TargetMode="External"/><Relationship Id="rId6" Type="http://schemas.openxmlformats.org/officeDocument/2006/relationships/hyperlink" Target="https://disk.yandex.ru/a/Bam9X1shd4_rW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rajonnievesti.ru/v-tacinskoj-prodolzhitsya-blagoustrojstvo-centralnogo-parka-a-detsady-poluchat-ulichnoe-oborudovanie/" TargetMode="External"/><Relationship Id="rId10" Type="http://schemas.openxmlformats.org/officeDocument/2006/relationships/hyperlink" Target="https://t.me/YglegorskoeSP" TargetMode="External"/><Relationship Id="rId4" Type="http://schemas.openxmlformats.org/officeDocument/2006/relationships/hyperlink" Target="http://tacina-adm.ru/page/sdelaem-vmeste/" TargetMode="External"/><Relationship Id="rId9" Type="http://schemas.openxmlformats.org/officeDocument/2006/relationships/hyperlink" Target="https://t.me/Yglegorskoe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J330"/>
  <sheetViews>
    <sheetView tabSelected="1" view="pageBreakPreview" topLeftCell="A199" zoomScale="90" zoomScaleNormal="90" zoomScaleSheetLayoutView="90" workbookViewId="0">
      <selection activeCell="A15" sqref="A15:J15"/>
    </sheetView>
  </sheetViews>
  <sheetFormatPr defaultColWidth="8" defaultRowHeight="18"/>
  <cols>
    <col min="1" max="1" width="8.19921875" style="3" customWidth="1"/>
    <col min="2" max="4" width="7.8984375" style="3" customWidth="1"/>
    <col min="5" max="5" width="9.09765625" style="3" customWidth="1"/>
    <col min="6" max="10" width="7.8984375" style="3" customWidth="1"/>
    <col min="11" max="14" width="7.59765625" style="24" customWidth="1"/>
    <col min="15" max="16" width="8" style="24"/>
    <col min="17" max="17" width="41.09765625" style="24" bestFit="1" customWidth="1"/>
    <col min="18" max="36" width="8" style="24"/>
    <col min="37" max="16384" width="8" style="3"/>
  </cols>
  <sheetData>
    <row r="1" spans="1:36" s="24" customFormat="1" ht="93.6" customHeight="1">
      <c r="A1" s="23"/>
      <c r="B1" s="23"/>
      <c r="C1" s="23"/>
      <c r="D1" s="23"/>
      <c r="F1" s="132" t="s">
        <v>80</v>
      </c>
      <c r="G1" s="132"/>
      <c r="H1" s="132"/>
      <c r="I1" s="132"/>
      <c r="J1" s="132"/>
      <c r="Q1" s="25"/>
    </row>
    <row r="2" spans="1:36" s="24" customForma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36">
      <c r="A3" s="136" t="s">
        <v>81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36">
      <c r="A4" s="136" t="s">
        <v>179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36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36">
      <c r="A6" s="133" t="s">
        <v>149</v>
      </c>
      <c r="B6" s="134"/>
      <c r="C6" s="134"/>
      <c r="D6" s="134"/>
      <c r="E6" s="134"/>
      <c r="F6" s="134"/>
      <c r="G6" s="134"/>
      <c r="H6" s="134"/>
      <c r="I6" s="134"/>
      <c r="J6" s="135"/>
    </row>
    <row r="7" spans="1:36">
      <c r="A7" s="142" t="s">
        <v>120</v>
      </c>
      <c r="B7" s="142"/>
      <c r="C7" s="142"/>
      <c r="D7" s="142"/>
      <c r="E7" s="142"/>
      <c r="F7" s="142"/>
      <c r="G7" s="142"/>
      <c r="H7" s="142"/>
      <c r="I7" s="142"/>
      <c r="J7" s="142"/>
    </row>
    <row r="8" spans="1:36">
      <c r="A8" s="143" t="s">
        <v>191</v>
      </c>
      <c r="B8" s="144"/>
      <c r="C8" s="144"/>
      <c r="D8" s="144"/>
      <c r="E8" s="144"/>
      <c r="F8" s="144"/>
      <c r="G8" s="144"/>
      <c r="H8" s="144"/>
      <c r="I8" s="144"/>
      <c r="J8" s="145"/>
      <c r="K8" s="26"/>
    </row>
    <row r="9" spans="1:36">
      <c r="A9" s="146"/>
      <c r="B9" s="147"/>
      <c r="C9" s="147"/>
      <c r="D9" s="147"/>
      <c r="E9" s="147"/>
      <c r="F9" s="147"/>
      <c r="G9" s="147"/>
      <c r="H9" s="147"/>
      <c r="I9" s="147"/>
      <c r="J9" s="148"/>
      <c r="K9" s="26"/>
    </row>
    <row r="10" spans="1:36">
      <c r="A10" s="149"/>
      <c r="B10" s="147"/>
      <c r="C10" s="147"/>
      <c r="D10" s="147"/>
      <c r="E10" s="147"/>
      <c r="F10" s="147"/>
      <c r="G10" s="147"/>
      <c r="H10" s="147"/>
      <c r="I10" s="147"/>
      <c r="J10" s="148"/>
      <c r="K10" s="26"/>
    </row>
    <row r="11" spans="1:36">
      <c r="A11" s="150"/>
      <c r="B11" s="151"/>
      <c r="C11" s="151"/>
      <c r="D11" s="151"/>
      <c r="E11" s="151"/>
      <c r="F11" s="151"/>
      <c r="G11" s="151"/>
      <c r="H11" s="151"/>
      <c r="I11" s="151"/>
      <c r="J11" s="152"/>
      <c r="K11" s="26"/>
    </row>
    <row r="12" spans="1:36" s="5" customFormat="1" ht="41.25" customHeight="1">
      <c r="A12" s="153" t="s">
        <v>121</v>
      </c>
      <c r="B12" s="153"/>
      <c r="C12" s="153"/>
      <c r="D12" s="153"/>
      <c r="E12" s="153"/>
      <c r="F12" s="153"/>
      <c r="G12" s="153"/>
      <c r="H12" s="153"/>
      <c r="I12" s="153"/>
      <c r="J12" s="153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137" t="s">
        <v>7</v>
      </c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36">
      <c r="A14" s="138" t="s">
        <v>8</v>
      </c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36">
      <c r="A15" s="156" t="s">
        <v>150</v>
      </c>
      <c r="B15" s="157"/>
      <c r="C15" s="157"/>
      <c r="D15" s="157"/>
      <c r="E15" s="157"/>
      <c r="F15" s="157"/>
      <c r="G15" s="157"/>
      <c r="H15" s="157"/>
      <c r="I15" s="157"/>
      <c r="J15" s="158"/>
      <c r="K15" s="26"/>
    </row>
    <row r="16" spans="1:36">
      <c r="A16" s="138" t="s">
        <v>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27"/>
    </row>
    <row r="17" spans="1:36">
      <c r="A17" s="156" t="s">
        <v>149</v>
      </c>
      <c r="B17" s="157"/>
      <c r="C17" s="157"/>
      <c r="D17" s="157"/>
      <c r="E17" s="157"/>
      <c r="F17" s="157"/>
      <c r="G17" s="157"/>
      <c r="H17" s="157"/>
      <c r="I17" s="157"/>
      <c r="J17" s="158"/>
      <c r="K17" s="26"/>
    </row>
    <row r="18" spans="1:36">
      <c r="A18" s="139" t="s">
        <v>10</v>
      </c>
      <c r="B18" s="139"/>
      <c r="C18" s="139"/>
      <c r="D18" s="139"/>
      <c r="E18" s="139"/>
      <c r="F18" s="139"/>
      <c r="G18" s="139"/>
      <c r="H18" s="139"/>
      <c r="I18" s="139"/>
      <c r="J18" s="139"/>
    </row>
    <row r="19" spans="1:36">
      <c r="A19" s="156" t="s">
        <v>151</v>
      </c>
      <c r="B19" s="157"/>
      <c r="C19" s="157"/>
      <c r="D19" s="157"/>
      <c r="E19" s="157"/>
      <c r="F19" s="157"/>
      <c r="G19" s="157"/>
      <c r="H19" s="157"/>
      <c r="I19" s="157"/>
      <c r="J19" s="158"/>
      <c r="K19" s="26"/>
    </row>
    <row r="20" spans="1:36">
      <c r="A20" s="139" t="s">
        <v>69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36">
      <c r="A21" s="140">
        <v>2087</v>
      </c>
      <c r="B21" s="141"/>
      <c r="C21" s="2" t="s">
        <v>68</v>
      </c>
      <c r="D21" s="2"/>
      <c r="E21" s="2"/>
      <c r="F21" s="2"/>
      <c r="G21" s="2"/>
      <c r="H21" s="2"/>
      <c r="I21" s="2"/>
      <c r="J21" s="2"/>
      <c r="K21" s="26"/>
    </row>
    <row r="22" spans="1:36">
      <c r="A22" s="162" t="s">
        <v>12</v>
      </c>
      <c r="B22" s="162"/>
      <c r="C22" s="162"/>
      <c r="D22" s="162"/>
      <c r="E22" s="162"/>
      <c r="F22" s="162"/>
      <c r="G22" s="162"/>
      <c r="H22" s="162"/>
      <c r="I22" s="162"/>
      <c r="J22" s="162"/>
      <c r="K22" s="26"/>
    </row>
    <row r="23" spans="1:36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26"/>
    </row>
    <row r="24" spans="1:36">
      <c r="A24" s="139" t="s">
        <v>11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26"/>
    </row>
    <row r="25" spans="1:36">
      <c r="A25" s="159" t="s">
        <v>168</v>
      </c>
      <c r="B25" s="160"/>
      <c r="C25" s="160"/>
      <c r="D25" s="160"/>
      <c r="E25" s="160"/>
      <c r="F25" s="160"/>
      <c r="G25" s="160"/>
      <c r="H25" s="160"/>
      <c r="I25" s="160"/>
      <c r="J25" s="161"/>
      <c r="K25" s="28"/>
    </row>
    <row r="26" spans="1:36">
      <c r="A26" s="139" t="s">
        <v>13</v>
      </c>
      <c r="B26" s="139"/>
      <c r="C26" s="139"/>
      <c r="D26" s="139"/>
      <c r="E26" s="139"/>
      <c r="F26" s="139"/>
      <c r="G26" s="139"/>
      <c r="H26" s="139"/>
      <c r="I26" s="139"/>
      <c r="J26" s="139"/>
      <c r="K26" s="26"/>
    </row>
    <row r="27" spans="1:36">
      <c r="A27" s="96" t="s">
        <v>181</v>
      </c>
      <c r="B27" s="97"/>
      <c r="C27" s="97"/>
      <c r="D27" s="97"/>
      <c r="E27" s="97"/>
      <c r="F27" s="97"/>
      <c r="G27" s="97"/>
      <c r="H27" s="97"/>
      <c r="I27" s="97"/>
      <c r="J27" s="98"/>
      <c r="K27" s="26"/>
    </row>
    <row r="28" spans="1:36">
      <c r="A28" s="102"/>
      <c r="B28" s="103"/>
      <c r="C28" s="103"/>
      <c r="D28" s="103"/>
      <c r="E28" s="103"/>
      <c r="F28" s="103"/>
      <c r="G28" s="103"/>
      <c r="H28" s="103"/>
      <c r="I28" s="103"/>
      <c r="J28" s="104"/>
    </row>
    <row r="29" spans="1:36">
      <c r="A29" s="167" t="s">
        <v>32</v>
      </c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36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36">
      <c r="A31" s="177" t="s">
        <v>152</v>
      </c>
      <c r="B31" s="178"/>
      <c r="C31" s="179" t="s">
        <v>122</v>
      </c>
      <c r="D31" s="180"/>
      <c r="E31" s="180"/>
      <c r="F31" s="180"/>
      <c r="G31" s="180"/>
      <c r="H31" s="180"/>
      <c r="I31" s="180"/>
      <c r="J31" s="180"/>
    </row>
    <row r="32" spans="1:36" s="5" customFormat="1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s="5" customFormat="1" ht="104.25" customHeight="1">
      <c r="A33" s="61" t="s">
        <v>114</v>
      </c>
      <c r="B33" s="163" t="s">
        <v>147</v>
      </c>
      <c r="C33" s="164"/>
      <c r="D33" s="164"/>
      <c r="E33" s="165"/>
      <c r="F33" s="112" t="s">
        <v>14</v>
      </c>
      <c r="G33" s="112"/>
      <c r="H33" s="112" t="s">
        <v>15</v>
      </c>
      <c r="I33" s="112"/>
      <c r="J33" s="112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s="10" customFormat="1" ht="13.8">
      <c r="A34" s="64">
        <v>1</v>
      </c>
      <c r="B34" s="114">
        <v>2</v>
      </c>
      <c r="C34" s="114"/>
      <c r="D34" s="114"/>
      <c r="E34" s="114"/>
      <c r="F34" s="114">
        <v>3</v>
      </c>
      <c r="G34" s="114"/>
      <c r="H34" s="114">
        <v>4</v>
      </c>
      <c r="I34" s="114"/>
      <c r="J34" s="114"/>
      <c r="K34" s="6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</row>
    <row r="35" spans="1:36" ht="42" customHeight="1">
      <c r="A35" s="62" t="s">
        <v>16</v>
      </c>
      <c r="B35" s="169" t="s">
        <v>153</v>
      </c>
      <c r="C35" s="170"/>
      <c r="D35" s="170"/>
      <c r="E35" s="171"/>
      <c r="F35" s="172">
        <v>44786</v>
      </c>
      <c r="G35" s="173"/>
      <c r="H35" s="174" t="s">
        <v>182</v>
      </c>
      <c r="I35" s="175"/>
      <c r="J35" s="176"/>
      <c r="K35" s="26"/>
    </row>
    <row r="36" spans="1:36" ht="42" customHeight="1">
      <c r="A36" s="62"/>
      <c r="B36" s="169"/>
      <c r="C36" s="170"/>
      <c r="D36" s="170"/>
      <c r="E36" s="171"/>
      <c r="F36" s="172"/>
      <c r="G36" s="173"/>
      <c r="H36" s="174"/>
      <c r="I36" s="175"/>
      <c r="J36" s="176"/>
      <c r="K36" s="30"/>
    </row>
    <row r="37" spans="1:36">
      <c r="A37" s="168"/>
      <c r="B37" s="168"/>
      <c r="C37" s="168"/>
      <c r="D37" s="168"/>
      <c r="E37" s="168"/>
      <c r="F37" s="168"/>
      <c r="G37" s="168"/>
      <c r="H37" s="168"/>
      <c r="I37" s="168"/>
      <c r="J37" s="168"/>
    </row>
    <row r="38" spans="1:36" ht="18.75" customHeight="1">
      <c r="A38" s="258" t="s">
        <v>82</v>
      </c>
      <c r="B38" s="258"/>
      <c r="C38" s="258"/>
      <c r="D38" s="258"/>
      <c r="E38" s="258"/>
      <c r="F38" s="258"/>
      <c r="G38" s="258"/>
      <c r="H38" s="258"/>
      <c r="I38" s="258"/>
      <c r="J38" s="258"/>
    </row>
    <row r="39" spans="1:36" ht="18.75" customHeight="1">
      <c r="A39" s="258"/>
      <c r="B39" s="258"/>
      <c r="C39" s="258"/>
      <c r="D39" s="258"/>
      <c r="E39" s="258"/>
      <c r="F39" s="258"/>
      <c r="G39" s="258"/>
      <c r="H39" s="258"/>
      <c r="I39" s="258"/>
      <c r="J39" s="258"/>
    </row>
    <row r="40" spans="1:36" ht="18.75" customHeight="1">
      <c r="A40" s="258"/>
      <c r="B40" s="258"/>
      <c r="C40" s="258"/>
      <c r="D40" s="258"/>
      <c r="E40" s="258"/>
      <c r="F40" s="258"/>
      <c r="G40" s="258"/>
      <c r="H40" s="258"/>
      <c r="I40" s="258"/>
      <c r="J40" s="258"/>
    </row>
    <row r="41" spans="1:36">
      <c r="A41" s="258"/>
      <c r="B41" s="258"/>
      <c r="C41" s="258"/>
      <c r="D41" s="258"/>
      <c r="E41" s="258"/>
      <c r="F41" s="258"/>
      <c r="G41" s="258"/>
      <c r="H41" s="258"/>
      <c r="I41" s="258"/>
      <c r="J41" s="258"/>
    </row>
    <row r="42" spans="1:36" ht="18" customHeight="1">
      <c r="A42" s="139" t="s">
        <v>83</v>
      </c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36" ht="18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36">
      <c r="A44" s="197"/>
      <c r="B44" s="197"/>
      <c r="C44" s="197"/>
      <c r="D44" s="197"/>
      <c r="E44" s="197"/>
      <c r="F44" s="197"/>
      <c r="G44" s="197"/>
      <c r="H44" s="197"/>
      <c r="I44" s="197"/>
      <c r="J44" s="197"/>
    </row>
    <row r="45" spans="1:36" ht="18.75" customHeight="1">
      <c r="A45" s="252" t="s">
        <v>186</v>
      </c>
      <c r="B45" s="253"/>
      <c r="C45" s="253"/>
      <c r="D45" s="253"/>
      <c r="E45" s="253"/>
      <c r="F45" s="253"/>
      <c r="G45" s="253"/>
      <c r="H45" s="253"/>
      <c r="I45" s="253"/>
      <c r="J45" s="254"/>
    </row>
    <row r="46" spans="1:36" ht="51" customHeight="1">
      <c r="A46" s="255"/>
      <c r="B46" s="256"/>
      <c r="C46" s="256"/>
      <c r="D46" s="256"/>
      <c r="E46" s="256"/>
      <c r="F46" s="256"/>
      <c r="G46" s="256"/>
      <c r="H46" s="256"/>
      <c r="I46" s="256"/>
      <c r="J46" s="257"/>
    </row>
    <row r="47" spans="1:36">
      <c r="A47" s="167" t="s">
        <v>84</v>
      </c>
      <c r="B47" s="167"/>
      <c r="C47" s="167"/>
      <c r="D47" s="167"/>
      <c r="E47" s="167"/>
      <c r="F47" s="167"/>
      <c r="G47" s="167"/>
      <c r="H47" s="167"/>
      <c r="I47" s="167"/>
      <c r="J47" s="167"/>
    </row>
    <row r="48" spans="1:36">
      <c r="A48" s="139"/>
      <c r="B48" s="139"/>
      <c r="C48" s="139"/>
      <c r="D48" s="139"/>
      <c r="E48" s="139"/>
      <c r="F48" s="139"/>
      <c r="G48" s="139"/>
      <c r="H48" s="139"/>
      <c r="I48" s="139"/>
      <c r="J48" s="139"/>
    </row>
    <row r="49" spans="1:36" ht="18" customHeight="1">
      <c r="A49" s="139"/>
      <c r="B49" s="139"/>
      <c r="C49" s="139"/>
      <c r="D49" s="139"/>
      <c r="E49" s="139"/>
      <c r="F49" s="139"/>
      <c r="G49" s="139"/>
      <c r="H49" s="139"/>
      <c r="I49" s="139"/>
      <c r="J49" s="139"/>
    </row>
    <row r="50" spans="1:36" ht="18" customHeight="1">
      <c r="A50" s="139"/>
      <c r="B50" s="139"/>
      <c r="C50" s="139"/>
      <c r="D50" s="139"/>
      <c r="E50" s="139"/>
      <c r="F50" s="139"/>
      <c r="G50" s="139"/>
      <c r="H50" s="139"/>
      <c r="I50" s="139"/>
      <c r="J50" s="139"/>
    </row>
    <row r="51" spans="1:36">
      <c r="A51" s="18"/>
      <c r="B51" s="7" t="s">
        <v>33</v>
      </c>
      <c r="C51" s="6"/>
      <c r="D51" s="6"/>
      <c r="F51" s="6"/>
      <c r="G51" s="6"/>
      <c r="H51" s="6"/>
      <c r="I51" s="6"/>
      <c r="J51" s="6"/>
    </row>
    <row r="52" spans="1:36">
      <c r="A52" s="18"/>
      <c r="B52" s="7" t="s">
        <v>34</v>
      </c>
      <c r="C52" s="6"/>
      <c r="D52" s="6"/>
      <c r="F52" s="6"/>
      <c r="G52" s="6"/>
      <c r="H52" s="6"/>
      <c r="I52" s="6"/>
      <c r="J52" s="6"/>
    </row>
    <row r="53" spans="1:36">
      <c r="A53" s="18"/>
      <c r="B53" s="7" t="s">
        <v>35</v>
      </c>
      <c r="C53" s="6"/>
      <c r="D53" s="6"/>
      <c r="F53" s="6"/>
      <c r="G53" s="6"/>
      <c r="H53" s="6"/>
      <c r="I53" s="6"/>
      <c r="J53" s="6"/>
    </row>
    <row r="54" spans="1:36">
      <c r="A54" s="81" t="s">
        <v>154</v>
      </c>
      <c r="B54" s="7" t="s">
        <v>36</v>
      </c>
      <c r="C54" s="6"/>
      <c r="D54" s="6"/>
      <c r="F54" s="6"/>
      <c r="G54" s="6"/>
      <c r="H54" s="6"/>
      <c r="I54" s="6"/>
      <c r="J54" s="6"/>
    </row>
    <row r="55" spans="1:36" s="8" customFormat="1">
      <c r="A55" s="139" t="s">
        <v>85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1:36" s="8" customFormat="1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</row>
    <row r="57" spans="1:36" s="8" customFormat="1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</row>
    <row r="58" spans="1:36" s="8" customFormat="1">
      <c r="A58" s="155" t="s">
        <v>154</v>
      </c>
      <c r="B58" s="154" t="s">
        <v>37</v>
      </c>
      <c r="C58" s="259"/>
      <c r="D58" s="259"/>
      <c r="E58" s="259"/>
      <c r="F58" s="259"/>
      <c r="G58" s="259"/>
      <c r="H58" s="259"/>
      <c r="I58" s="259"/>
      <c r="J58" s="259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</row>
    <row r="59" spans="1:36" s="8" customFormat="1">
      <c r="A59" s="155"/>
      <c r="B59" s="154"/>
      <c r="C59" s="259"/>
      <c r="D59" s="259"/>
      <c r="E59" s="259"/>
      <c r="F59" s="259"/>
      <c r="G59" s="259"/>
      <c r="H59" s="259"/>
      <c r="I59" s="259"/>
      <c r="J59" s="259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</row>
    <row r="60" spans="1:36" s="8" customFormat="1">
      <c r="A60" s="155"/>
      <c r="B60" s="154" t="s">
        <v>38</v>
      </c>
      <c r="C60" s="259"/>
      <c r="D60" s="259"/>
      <c r="E60" s="259"/>
      <c r="F60" s="259"/>
      <c r="G60" s="259"/>
      <c r="H60" s="259"/>
      <c r="I60" s="259"/>
      <c r="J60" s="259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</row>
    <row r="61" spans="1:36" s="8" customFormat="1">
      <c r="A61" s="155"/>
      <c r="B61" s="154"/>
      <c r="C61" s="259"/>
      <c r="D61" s="259"/>
      <c r="E61" s="259"/>
      <c r="F61" s="259"/>
      <c r="G61" s="259"/>
      <c r="H61" s="259"/>
      <c r="I61" s="259"/>
      <c r="J61" s="259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</row>
    <row r="62" spans="1:36" ht="18.75" customHeight="1">
      <c r="A62" s="155"/>
      <c r="B62" s="154" t="s">
        <v>123</v>
      </c>
      <c r="C62" s="154"/>
      <c r="D62" s="154"/>
      <c r="E62" s="154"/>
      <c r="F62" s="154"/>
      <c r="G62" s="154"/>
      <c r="H62" s="154"/>
      <c r="I62" s="154"/>
      <c r="J62" s="154"/>
    </row>
    <row r="63" spans="1:36" ht="18.75" customHeight="1">
      <c r="A63" s="155"/>
      <c r="B63" s="154"/>
      <c r="C63" s="154"/>
      <c r="D63" s="154"/>
      <c r="E63" s="154"/>
      <c r="F63" s="154"/>
      <c r="G63" s="154"/>
      <c r="H63" s="154"/>
      <c r="I63" s="154"/>
      <c r="J63" s="154"/>
    </row>
    <row r="64" spans="1:36">
      <c r="A64" s="162" t="s">
        <v>0</v>
      </c>
      <c r="B64" s="162"/>
      <c r="C64" s="162"/>
      <c r="D64" s="162"/>
      <c r="E64" s="162"/>
      <c r="F64" s="162"/>
      <c r="G64" s="162"/>
      <c r="H64" s="162"/>
      <c r="I64" s="162"/>
      <c r="J64" s="162"/>
    </row>
    <row r="65" spans="1:11">
      <c r="A65" s="197" t="s">
        <v>1</v>
      </c>
      <c r="B65" s="197"/>
      <c r="C65" s="197"/>
      <c r="D65" s="197"/>
      <c r="E65" s="197"/>
      <c r="F65" s="197"/>
      <c r="G65" s="197"/>
      <c r="H65" s="197"/>
      <c r="I65" s="197"/>
      <c r="J65" s="197"/>
    </row>
    <row r="66" spans="1:11">
      <c r="A66" s="96" t="s">
        <v>178</v>
      </c>
      <c r="B66" s="97"/>
      <c r="C66" s="97"/>
      <c r="D66" s="97"/>
      <c r="E66" s="97"/>
      <c r="F66" s="97"/>
      <c r="G66" s="97"/>
      <c r="H66" s="97"/>
      <c r="I66" s="97"/>
      <c r="J66" s="98"/>
      <c r="K66" s="26"/>
    </row>
    <row r="67" spans="1:11">
      <c r="A67" s="99"/>
      <c r="B67" s="100"/>
      <c r="C67" s="100"/>
      <c r="D67" s="100"/>
      <c r="E67" s="100"/>
      <c r="F67" s="100"/>
      <c r="G67" s="100"/>
      <c r="H67" s="100"/>
      <c r="I67" s="100"/>
      <c r="J67" s="101"/>
    </row>
    <row r="68" spans="1:11">
      <c r="A68" s="99"/>
      <c r="B68" s="100"/>
      <c r="C68" s="100"/>
      <c r="D68" s="100"/>
      <c r="E68" s="100"/>
      <c r="F68" s="100"/>
      <c r="G68" s="100"/>
      <c r="H68" s="100"/>
      <c r="I68" s="100"/>
      <c r="J68" s="101"/>
    </row>
    <row r="69" spans="1:11">
      <c r="A69" s="102"/>
      <c r="B69" s="103"/>
      <c r="C69" s="103"/>
      <c r="D69" s="103"/>
      <c r="E69" s="103"/>
      <c r="F69" s="103"/>
      <c r="G69" s="103"/>
      <c r="H69" s="103"/>
      <c r="I69" s="103"/>
      <c r="J69" s="104"/>
    </row>
    <row r="70" spans="1:11">
      <c r="A70" s="167" t="s">
        <v>86</v>
      </c>
      <c r="B70" s="167"/>
      <c r="C70" s="167"/>
      <c r="D70" s="167"/>
      <c r="E70" s="167"/>
      <c r="F70" s="167"/>
      <c r="G70" s="167"/>
      <c r="H70" s="167"/>
      <c r="I70" s="167"/>
      <c r="J70" s="167"/>
    </row>
    <row r="71" spans="1:11">
      <c r="A71" s="197"/>
      <c r="B71" s="197"/>
      <c r="C71" s="197"/>
      <c r="D71" s="197"/>
      <c r="E71" s="197"/>
      <c r="F71" s="197"/>
      <c r="G71" s="197"/>
      <c r="H71" s="197"/>
      <c r="I71" s="197"/>
      <c r="J71" s="197"/>
    </row>
    <row r="72" spans="1:11">
      <c r="A72" s="96" t="s">
        <v>167</v>
      </c>
      <c r="B72" s="97"/>
      <c r="C72" s="97"/>
      <c r="D72" s="97"/>
      <c r="E72" s="97"/>
      <c r="F72" s="97"/>
      <c r="G72" s="97"/>
      <c r="H72" s="97"/>
      <c r="I72" s="97"/>
      <c r="J72" s="98"/>
    </row>
    <row r="73" spans="1:11">
      <c r="A73" s="99"/>
      <c r="B73" s="100"/>
      <c r="C73" s="100"/>
      <c r="D73" s="100"/>
      <c r="E73" s="100"/>
      <c r="F73" s="100"/>
      <c r="G73" s="100"/>
      <c r="H73" s="100"/>
      <c r="I73" s="100"/>
      <c r="J73" s="101"/>
    </row>
    <row r="74" spans="1:11">
      <c r="A74" s="99"/>
      <c r="B74" s="100"/>
      <c r="C74" s="100"/>
      <c r="D74" s="100"/>
      <c r="E74" s="100"/>
      <c r="F74" s="100"/>
      <c r="G74" s="100"/>
      <c r="H74" s="100"/>
      <c r="I74" s="100"/>
      <c r="J74" s="101"/>
    </row>
    <row r="75" spans="1:11">
      <c r="A75" s="102"/>
      <c r="B75" s="103"/>
      <c r="C75" s="103"/>
      <c r="D75" s="103"/>
      <c r="E75" s="103"/>
      <c r="F75" s="103"/>
      <c r="G75" s="103"/>
      <c r="H75" s="103"/>
      <c r="I75" s="103"/>
      <c r="J75" s="104"/>
    </row>
    <row r="76" spans="1:11">
      <c r="A76" s="139" t="s">
        <v>124</v>
      </c>
      <c r="B76" s="139"/>
      <c r="C76" s="139"/>
      <c r="D76" s="139"/>
      <c r="E76" s="139"/>
      <c r="F76" s="139"/>
      <c r="G76" s="139"/>
      <c r="H76" s="139"/>
      <c r="I76" s="139"/>
      <c r="J76" s="139"/>
    </row>
    <row r="77" spans="1:11">
      <c r="A77" s="197"/>
      <c r="B77" s="197"/>
      <c r="C77" s="197"/>
      <c r="D77" s="197"/>
      <c r="E77" s="197"/>
      <c r="F77" s="197"/>
      <c r="G77" s="197"/>
      <c r="H77" s="197"/>
      <c r="I77" s="197"/>
      <c r="J77" s="197"/>
    </row>
    <row r="78" spans="1:11" ht="19.5" customHeight="1">
      <c r="A78" s="213" t="s">
        <v>184</v>
      </c>
      <c r="B78" s="250"/>
      <c r="C78" s="250"/>
      <c r="D78" s="250"/>
      <c r="E78" s="250"/>
      <c r="F78" s="250"/>
      <c r="G78" s="250"/>
      <c r="H78" s="250"/>
      <c r="I78" s="250"/>
      <c r="J78" s="251"/>
      <c r="K78" s="26"/>
    </row>
    <row r="79" spans="1:11">
      <c r="A79" s="95" t="s">
        <v>87</v>
      </c>
      <c r="B79" s="95"/>
      <c r="C79" s="95"/>
      <c r="D79" s="95"/>
      <c r="E79" s="95"/>
      <c r="F79" s="95"/>
      <c r="G79" s="95"/>
      <c r="H79" s="95"/>
      <c r="I79" s="95"/>
      <c r="J79" s="95"/>
      <c r="K79" s="26"/>
    </row>
    <row r="80" spans="1:11" ht="60.75" customHeight="1">
      <c r="A80" s="60" t="s">
        <v>114</v>
      </c>
      <c r="B80" s="109" t="s">
        <v>88</v>
      </c>
      <c r="C80" s="221"/>
      <c r="D80" s="221"/>
      <c r="E80" s="221"/>
      <c r="F80" s="221"/>
      <c r="G80" s="112" t="s">
        <v>89</v>
      </c>
      <c r="H80" s="112"/>
      <c r="I80" s="112" t="s">
        <v>90</v>
      </c>
      <c r="J80" s="112"/>
      <c r="K80" s="26"/>
    </row>
    <row r="81" spans="1:36">
      <c r="A81" s="12">
        <v>1</v>
      </c>
      <c r="B81" s="198">
        <v>2</v>
      </c>
      <c r="C81" s="199"/>
      <c r="D81" s="199"/>
      <c r="E81" s="199"/>
      <c r="F81" s="200"/>
      <c r="G81" s="114">
        <v>3</v>
      </c>
      <c r="H81" s="114"/>
      <c r="I81" s="114">
        <v>4</v>
      </c>
      <c r="J81" s="114"/>
    </row>
    <row r="82" spans="1:36">
      <c r="A82" s="61" t="s">
        <v>16</v>
      </c>
      <c r="B82" s="169" t="s">
        <v>125</v>
      </c>
      <c r="C82" s="170"/>
      <c r="D82" s="170"/>
      <c r="E82" s="170"/>
      <c r="F82" s="171"/>
      <c r="G82" s="181">
        <v>0</v>
      </c>
      <c r="H82" s="181"/>
      <c r="I82" s="228"/>
      <c r="J82" s="228"/>
    </row>
    <row r="83" spans="1:36">
      <c r="A83" s="61" t="s">
        <v>17</v>
      </c>
      <c r="B83" s="169" t="s">
        <v>126</v>
      </c>
      <c r="C83" s="170"/>
      <c r="D83" s="170"/>
      <c r="E83" s="170"/>
      <c r="F83" s="171"/>
      <c r="G83" s="229">
        <v>1986.6</v>
      </c>
      <c r="H83" s="229"/>
      <c r="I83" s="228"/>
      <c r="J83" s="228"/>
    </row>
    <row r="84" spans="1:36" s="8" customFormat="1">
      <c r="A84" s="61" t="s">
        <v>18</v>
      </c>
      <c r="B84" s="169" t="s">
        <v>127</v>
      </c>
      <c r="C84" s="170"/>
      <c r="D84" s="170"/>
      <c r="E84" s="170"/>
      <c r="F84" s="171"/>
      <c r="G84" s="129">
        <v>0</v>
      </c>
      <c r="H84" s="129"/>
      <c r="I84" s="228"/>
      <c r="J84" s="228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</row>
    <row r="85" spans="1:36" s="8" customFormat="1">
      <c r="A85" s="61" t="s">
        <v>19</v>
      </c>
      <c r="B85" s="169" t="s">
        <v>91</v>
      </c>
      <c r="C85" s="170"/>
      <c r="D85" s="170"/>
      <c r="E85" s="170"/>
      <c r="F85" s="171"/>
      <c r="G85" s="181">
        <v>0</v>
      </c>
      <c r="H85" s="181"/>
      <c r="I85" s="228"/>
      <c r="J85" s="228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</row>
    <row r="86" spans="1:36" s="8" customFormat="1">
      <c r="A86" s="1"/>
      <c r="B86" s="169" t="s">
        <v>92</v>
      </c>
      <c r="C86" s="170"/>
      <c r="D86" s="170"/>
      <c r="E86" s="170"/>
      <c r="F86" s="171"/>
      <c r="G86" s="185">
        <v>1986.6</v>
      </c>
      <c r="H86" s="185"/>
      <c r="I86" s="186"/>
      <c r="J86" s="187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</row>
    <row r="87" spans="1:36" s="69" customFormat="1" ht="13.2">
      <c r="A87" s="184" t="s">
        <v>128</v>
      </c>
      <c r="B87" s="184"/>
      <c r="C87" s="184"/>
      <c r="D87" s="184"/>
      <c r="E87" s="184"/>
      <c r="F87" s="184"/>
      <c r="G87" s="184"/>
      <c r="H87" s="184"/>
      <c r="I87" s="184"/>
      <c r="J87" s="184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</row>
    <row r="88" spans="1:36" s="69" customFormat="1" ht="13.2">
      <c r="A88" s="153" t="s">
        <v>129</v>
      </c>
      <c r="B88" s="153"/>
      <c r="C88" s="153"/>
      <c r="D88" s="153"/>
      <c r="E88" s="153"/>
      <c r="F88" s="153"/>
      <c r="G88" s="153"/>
      <c r="H88" s="153"/>
      <c r="I88" s="153"/>
      <c r="J88" s="153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</row>
    <row r="89" spans="1:36" s="8" customFormat="1">
      <c r="A89" s="197" t="s">
        <v>93</v>
      </c>
      <c r="B89" s="197"/>
      <c r="C89" s="197"/>
      <c r="D89" s="197"/>
      <c r="E89" s="197"/>
      <c r="F89" s="197"/>
      <c r="G89" s="197"/>
      <c r="H89" s="197"/>
      <c r="I89" s="197"/>
      <c r="J89" s="197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</row>
    <row r="90" spans="1:36" s="8" customFormat="1">
      <c r="A90" s="188" t="s">
        <v>169</v>
      </c>
      <c r="B90" s="189"/>
      <c r="C90" s="189"/>
      <c r="D90" s="189"/>
      <c r="E90" s="189"/>
      <c r="F90" s="189"/>
      <c r="G90" s="189"/>
      <c r="H90" s="189"/>
      <c r="I90" s="189"/>
      <c r="J90" s="190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</row>
    <row r="91" spans="1:36" s="8" customFormat="1">
      <c r="A91" s="191"/>
      <c r="B91" s="192"/>
      <c r="C91" s="192"/>
      <c r="D91" s="192"/>
      <c r="E91" s="192"/>
      <c r="F91" s="192"/>
      <c r="G91" s="192"/>
      <c r="H91" s="192"/>
      <c r="I91" s="192"/>
      <c r="J91" s="193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</row>
    <row r="92" spans="1:36">
      <c r="A92" s="191"/>
      <c r="B92" s="192"/>
      <c r="C92" s="192"/>
      <c r="D92" s="192"/>
      <c r="E92" s="192"/>
      <c r="F92" s="192"/>
      <c r="G92" s="192"/>
      <c r="H92" s="192"/>
      <c r="I92" s="192"/>
      <c r="J92" s="193"/>
    </row>
    <row r="93" spans="1:36">
      <c r="A93" s="194"/>
      <c r="B93" s="195"/>
      <c r="C93" s="195"/>
      <c r="D93" s="195"/>
      <c r="E93" s="195"/>
      <c r="F93" s="195"/>
      <c r="G93" s="195"/>
      <c r="H93" s="195"/>
      <c r="I93" s="195"/>
      <c r="J93" s="196"/>
    </row>
    <row r="94" spans="1:36" ht="19.5" customHeight="1">
      <c r="A94" s="167" t="s">
        <v>94</v>
      </c>
      <c r="B94" s="167"/>
      <c r="C94" s="167"/>
      <c r="D94" s="167"/>
      <c r="E94" s="167"/>
      <c r="F94" s="167"/>
      <c r="G94" s="167"/>
      <c r="H94" s="167"/>
      <c r="I94" s="167"/>
      <c r="J94" s="167"/>
      <c r="K94" s="33"/>
    </row>
    <row r="95" spans="1:36" ht="17.25" customHeight="1">
      <c r="A95" s="177" t="s">
        <v>152</v>
      </c>
      <c r="B95" s="178"/>
      <c r="C95" s="179" t="s">
        <v>76</v>
      </c>
      <c r="D95" s="180"/>
      <c r="E95" s="180"/>
      <c r="F95" s="180"/>
      <c r="G95" s="180"/>
      <c r="H95" s="180"/>
      <c r="I95" s="180"/>
      <c r="J95" s="180"/>
    </row>
    <row r="96" spans="1:36">
      <c r="A96" s="139" t="s">
        <v>75</v>
      </c>
      <c r="B96" s="139"/>
      <c r="C96" s="139"/>
      <c r="D96" s="139"/>
      <c r="E96" s="139"/>
      <c r="F96" s="139"/>
      <c r="G96" s="139"/>
      <c r="H96" s="139"/>
      <c r="I96" s="139"/>
      <c r="J96" s="139"/>
    </row>
    <row r="97" spans="1:36">
      <c r="A97" s="155"/>
      <c r="B97" s="217" t="s">
        <v>95</v>
      </c>
      <c r="C97" s="218"/>
      <c r="D97" s="218"/>
      <c r="E97" s="218"/>
      <c r="F97" s="218"/>
      <c r="G97" s="218"/>
      <c r="H97" s="218"/>
      <c r="I97" s="218"/>
      <c r="J97" s="218"/>
    </row>
    <row r="98" spans="1:36" s="10" customFormat="1" ht="13.2">
      <c r="A98" s="155"/>
      <c r="B98" s="217"/>
      <c r="C98" s="218"/>
      <c r="D98" s="218"/>
      <c r="E98" s="218"/>
      <c r="F98" s="218"/>
      <c r="G98" s="218"/>
      <c r="H98" s="218"/>
      <c r="I98" s="218"/>
      <c r="J98" s="218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</row>
    <row r="99" spans="1:36">
      <c r="A99" s="155"/>
      <c r="B99" s="217" t="s">
        <v>39</v>
      </c>
      <c r="C99" s="218"/>
      <c r="D99" s="218"/>
      <c r="E99" s="218"/>
      <c r="F99" s="218"/>
      <c r="G99" s="218"/>
      <c r="H99" s="218"/>
      <c r="I99" s="218"/>
      <c r="J99" s="218"/>
      <c r="K99" s="26"/>
    </row>
    <row r="100" spans="1:36">
      <c r="A100" s="155"/>
      <c r="B100" s="217"/>
      <c r="C100" s="218"/>
      <c r="D100" s="218"/>
      <c r="E100" s="218"/>
      <c r="F100" s="218"/>
      <c r="G100" s="218"/>
      <c r="H100" s="218"/>
      <c r="I100" s="218"/>
      <c r="J100" s="218"/>
      <c r="K100" s="26"/>
    </row>
    <row r="101" spans="1:36">
      <c r="A101" s="155" t="s">
        <v>154</v>
      </c>
      <c r="B101" s="217" t="s">
        <v>40</v>
      </c>
      <c r="C101" s="219"/>
      <c r="D101" s="219"/>
      <c r="E101" s="219"/>
      <c r="F101" s="219"/>
      <c r="G101" s="219"/>
      <c r="H101" s="219"/>
      <c r="I101" s="219"/>
      <c r="J101" s="219"/>
      <c r="K101" s="26"/>
    </row>
    <row r="102" spans="1:36">
      <c r="A102" s="155"/>
      <c r="B102" s="217"/>
      <c r="C102" s="219"/>
      <c r="D102" s="219"/>
      <c r="E102" s="219"/>
      <c r="F102" s="219"/>
      <c r="G102" s="219"/>
      <c r="H102" s="219"/>
      <c r="I102" s="219"/>
      <c r="J102" s="219"/>
      <c r="K102" s="26"/>
    </row>
    <row r="103" spans="1:36">
      <c r="A103" s="162" t="s">
        <v>20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26"/>
    </row>
    <row r="104" spans="1:36">
      <c r="A104" s="139" t="s">
        <v>96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26"/>
    </row>
    <row r="105" spans="1:36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33"/>
    </row>
    <row r="106" spans="1:36">
      <c r="A106" s="204">
        <v>208</v>
      </c>
      <c r="B106" s="205"/>
      <c r="C106" s="20" t="s">
        <v>67</v>
      </c>
      <c r="D106" s="20"/>
      <c r="E106" s="20"/>
      <c r="F106" s="20"/>
      <c r="G106" s="20"/>
      <c r="H106" s="20"/>
      <c r="I106" s="20"/>
      <c r="J106" s="20"/>
    </row>
    <row r="107" spans="1:36">
      <c r="A107" s="139" t="s">
        <v>41</v>
      </c>
      <c r="B107" s="139"/>
      <c r="C107" s="139"/>
      <c r="D107" s="139"/>
      <c r="E107" s="139"/>
      <c r="F107" s="139"/>
      <c r="G107" s="139"/>
      <c r="H107" s="139"/>
      <c r="I107" s="139"/>
      <c r="J107" s="139"/>
    </row>
    <row r="108" spans="1:36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</row>
    <row r="109" spans="1:36" ht="49.5" customHeight="1">
      <c r="A109" s="63" t="s">
        <v>114</v>
      </c>
      <c r="B109" s="112" t="s">
        <v>21</v>
      </c>
      <c r="C109" s="112"/>
      <c r="D109" s="112"/>
      <c r="E109" s="112"/>
      <c r="F109" s="112"/>
      <c r="G109" s="112"/>
      <c r="H109" s="112"/>
      <c r="I109" s="112" t="s">
        <v>22</v>
      </c>
      <c r="J109" s="112"/>
    </row>
    <row r="110" spans="1:36" ht="18" customHeight="1">
      <c r="A110" s="64">
        <v>1</v>
      </c>
      <c r="B110" s="114">
        <v>2</v>
      </c>
      <c r="C110" s="114"/>
      <c r="D110" s="114"/>
      <c r="E110" s="114"/>
      <c r="F110" s="114"/>
      <c r="G110" s="114"/>
      <c r="H110" s="114"/>
      <c r="I110" s="114">
        <v>3</v>
      </c>
      <c r="J110" s="114"/>
    </row>
    <row r="111" spans="1:36">
      <c r="A111" s="63" t="s">
        <v>16</v>
      </c>
      <c r="B111" s="182" t="s">
        <v>155</v>
      </c>
      <c r="C111" s="182"/>
      <c r="D111" s="182"/>
      <c r="E111" s="182"/>
      <c r="F111" s="182"/>
      <c r="G111" s="182"/>
      <c r="H111" s="182"/>
      <c r="I111" s="183">
        <v>2087</v>
      </c>
      <c r="J111" s="183"/>
    </row>
    <row r="112" spans="1:36">
      <c r="A112" s="63" t="s">
        <v>17</v>
      </c>
      <c r="B112" s="182"/>
      <c r="C112" s="182"/>
      <c r="D112" s="182"/>
      <c r="E112" s="182"/>
      <c r="F112" s="182"/>
      <c r="G112" s="182"/>
      <c r="H112" s="182"/>
      <c r="I112" s="203"/>
      <c r="J112" s="203"/>
      <c r="K112" s="33"/>
    </row>
    <row r="113" spans="1:36">
      <c r="A113" s="1"/>
      <c r="B113" s="115" t="s">
        <v>4</v>
      </c>
      <c r="C113" s="115"/>
      <c r="D113" s="115"/>
      <c r="E113" s="115"/>
      <c r="F113" s="115"/>
      <c r="G113" s="115"/>
      <c r="H113" s="115"/>
      <c r="I113" s="116">
        <f>SUM(I111:J112)</f>
        <v>2087</v>
      </c>
      <c r="J113" s="116"/>
      <c r="K113" s="33"/>
    </row>
    <row r="114" spans="1:36">
      <c r="A114" s="153" t="s">
        <v>130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33"/>
    </row>
    <row r="115" spans="1:36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33"/>
    </row>
    <row r="116" spans="1:36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33"/>
    </row>
    <row r="117" spans="1:36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33"/>
    </row>
    <row r="118" spans="1:36">
      <c r="A118" s="139" t="s">
        <v>23</v>
      </c>
      <c r="B118" s="139"/>
      <c r="C118" s="139"/>
      <c r="D118" s="139"/>
      <c r="E118" s="139"/>
      <c r="F118" s="139"/>
      <c r="G118" s="139"/>
      <c r="H118" s="139"/>
      <c r="I118" s="139"/>
      <c r="J118" s="139"/>
    </row>
    <row r="119" spans="1:36">
      <c r="A119" s="17"/>
      <c r="B119" s="212" t="s">
        <v>24</v>
      </c>
      <c r="C119" s="212"/>
      <c r="D119" s="212"/>
      <c r="E119" s="212"/>
      <c r="F119" s="212"/>
      <c r="G119" s="212"/>
      <c r="H119" s="212"/>
      <c r="I119" s="212"/>
      <c r="J119" s="212"/>
    </row>
    <row r="120" spans="1:36">
      <c r="A120" s="17" t="s">
        <v>154</v>
      </c>
      <c r="B120" s="212" t="s">
        <v>25</v>
      </c>
      <c r="C120" s="212"/>
      <c r="D120" s="212"/>
      <c r="E120" s="212"/>
      <c r="F120" s="212"/>
      <c r="G120" s="212"/>
      <c r="H120" s="212"/>
      <c r="I120" s="212"/>
      <c r="J120" s="212"/>
    </row>
    <row r="121" spans="1:36">
      <c r="A121" s="17"/>
      <c r="B121" s="212" t="s">
        <v>26</v>
      </c>
      <c r="C121" s="212"/>
      <c r="D121" s="212"/>
      <c r="E121" s="212"/>
      <c r="F121" s="212"/>
      <c r="G121" s="212"/>
      <c r="H121" s="212"/>
      <c r="I121" s="212"/>
      <c r="J121" s="212"/>
    </row>
    <row r="122" spans="1:36">
      <c r="A122" s="17" t="s">
        <v>154</v>
      </c>
      <c r="B122" s="212" t="s">
        <v>27</v>
      </c>
      <c r="C122" s="212"/>
      <c r="D122" s="212"/>
      <c r="E122" s="212"/>
      <c r="F122" s="212"/>
      <c r="G122" s="212"/>
      <c r="H122" s="212"/>
      <c r="I122" s="212"/>
      <c r="J122" s="212"/>
    </row>
    <row r="123" spans="1:36">
      <c r="A123" s="17" t="s">
        <v>154</v>
      </c>
      <c r="B123" s="212" t="s">
        <v>28</v>
      </c>
      <c r="C123" s="212"/>
      <c r="D123" s="212"/>
      <c r="E123" s="212"/>
      <c r="F123" s="212"/>
      <c r="G123" s="212"/>
      <c r="H123" s="212"/>
      <c r="I123" s="212"/>
      <c r="J123" s="212"/>
    </row>
    <row r="124" spans="1:36">
      <c r="A124" s="17" t="s">
        <v>154</v>
      </c>
      <c r="B124" s="212" t="s">
        <v>29</v>
      </c>
      <c r="C124" s="212"/>
      <c r="D124" s="212"/>
      <c r="E124" s="212"/>
      <c r="F124" s="212"/>
      <c r="G124" s="212"/>
      <c r="H124" s="212"/>
      <c r="I124" s="212"/>
      <c r="J124" s="212"/>
    </row>
    <row r="125" spans="1:36" s="9" customFormat="1">
      <c r="A125" s="17"/>
      <c r="B125" s="212" t="s">
        <v>30</v>
      </c>
      <c r="C125" s="212"/>
      <c r="D125" s="212"/>
      <c r="E125" s="212"/>
      <c r="F125" s="212"/>
      <c r="G125" s="212"/>
      <c r="H125" s="212"/>
      <c r="I125" s="212"/>
      <c r="J125" s="212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>
      <c r="A126" s="17" t="s">
        <v>154</v>
      </c>
      <c r="B126" s="6" t="s">
        <v>31</v>
      </c>
      <c r="C126" s="247" t="s">
        <v>164</v>
      </c>
      <c r="D126" s="248"/>
      <c r="E126" s="248"/>
      <c r="F126" s="248"/>
      <c r="G126" s="248"/>
      <c r="H126" s="248"/>
      <c r="I126" s="248"/>
      <c r="J126" s="249"/>
      <c r="K126" s="26"/>
    </row>
    <row r="127" spans="1:36">
      <c r="A127" s="139" t="s">
        <v>108</v>
      </c>
      <c r="B127" s="139"/>
      <c r="C127" s="139"/>
      <c r="D127" s="139"/>
      <c r="E127" s="139"/>
      <c r="F127" s="139"/>
      <c r="G127" s="139"/>
      <c r="H127" s="139"/>
      <c r="I127" s="139"/>
      <c r="J127" s="139"/>
      <c r="K127" s="26"/>
    </row>
    <row r="128" spans="1:36">
      <c r="A128" s="21">
        <v>5</v>
      </c>
      <c r="B128" s="220" t="s">
        <v>44</v>
      </c>
      <c r="C128" s="139"/>
      <c r="D128" s="139"/>
      <c r="E128" s="139"/>
      <c r="F128" s="139"/>
      <c r="G128" s="139"/>
      <c r="H128" s="139"/>
      <c r="I128" s="139"/>
      <c r="J128" s="139"/>
    </row>
    <row r="129" spans="1:36" s="5" customFormat="1">
      <c r="A129" s="139" t="s">
        <v>97</v>
      </c>
      <c r="B129" s="139"/>
      <c r="C129" s="139"/>
      <c r="D129" s="139"/>
      <c r="E129" s="139"/>
      <c r="F129" s="139"/>
      <c r="G129" s="139"/>
      <c r="H129" s="139"/>
      <c r="I129" s="139"/>
      <c r="J129" s="139"/>
      <c r="K129" s="34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s="5" customFormat="1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34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s="5" customFormat="1">
      <c r="A131" s="197"/>
      <c r="B131" s="197"/>
      <c r="C131" s="197"/>
      <c r="D131" s="197"/>
      <c r="E131" s="197"/>
      <c r="F131" s="197"/>
      <c r="G131" s="197"/>
      <c r="H131" s="197"/>
      <c r="I131" s="197"/>
      <c r="J131" s="197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>
      <c r="A132" s="213" t="s">
        <v>185</v>
      </c>
      <c r="B132" s="214"/>
      <c r="C132" s="214"/>
      <c r="D132" s="214"/>
      <c r="E132" s="214"/>
      <c r="F132" s="214"/>
      <c r="G132" s="214"/>
      <c r="H132" s="214"/>
      <c r="I132" s="214"/>
      <c r="J132" s="215"/>
      <c r="K132" s="26"/>
    </row>
    <row r="133" spans="1:36">
      <c r="A133" s="216" t="s">
        <v>183</v>
      </c>
      <c r="B133" s="167"/>
      <c r="C133" s="167"/>
      <c r="D133" s="167"/>
      <c r="E133" s="167"/>
      <c r="F133" s="167"/>
      <c r="G133" s="167"/>
      <c r="H133" s="167"/>
      <c r="I133" s="167"/>
      <c r="J133" s="167"/>
      <c r="K133" s="26"/>
    </row>
    <row r="134" spans="1:36">
      <c r="A134" s="208" t="s">
        <v>174</v>
      </c>
      <c r="B134" s="208"/>
      <c r="C134" s="208"/>
      <c r="D134" s="208"/>
      <c r="E134" s="208"/>
      <c r="F134" s="208"/>
      <c r="G134" s="208"/>
      <c r="H134" s="208"/>
      <c r="I134" s="208"/>
      <c r="J134" s="208"/>
      <c r="K134" s="26"/>
    </row>
    <row r="135" spans="1:36" ht="41.25" customHeight="1">
      <c r="A135" s="209" t="s">
        <v>175</v>
      </c>
      <c r="B135" s="210"/>
      <c r="C135" s="210"/>
      <c r="D135" s="210"/>
      <c r="E135" s="210"/>
      <c r="F135" s="210"/>
      <c r="G135" s="210"/>
      <c r="H135" s="210"/>
      <c r="I135" s="210"/>
      <c r="J135" s="211"/>
      <c r="K135" s="26"/>
    </row>
    <row r="136" spans="1:36">
      <c r="A136" s="209" t="s">
        <v>180</v>
      </c>
      <c r="B136" s="210"/>
      <c r="C136" s="210"/>
      <c r="D136" s="210"/>
      <c r="E136" s="210"/>
      <c r="F136" s="210"/>
      <c r="G136" s="210"/>
      <c r="H136" s="210"/>
      <c r="I136" s="210"/>
      <c r="J136" s="211"/>
      <c r="K136" s="26"/>
    </row>
    <row r="137" spans="1:36">
      <c r="A137" s="209" t="s">
        <v>42</v>
      </c>
      <c r="B137" s="210"/>
      <c r="C137" s="210"/>
      <c r="D137" s="210"/>
      <c r="E137" s="210"/>
      <c r="F137" s="210"/>
      <c r="G137" s="210"/>
      <c r="H137" s="210"/>
      <c r="I137" s="210"/>
      <c r="J137" s="211"/>
      <c r="K137" s="26"/>
    </row>
    <row r="138" spans="1:36">
      <c r="A138" s="166" t="s">
        <v>43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26"/>
    </row>
    <row r="139" spans="1:36" ht="54" customHeight="1">
      <c r="A139" s="60" t="s">
        <v>114</v>
      </c>
      <c r="B139" s="109" t="s">
        <v>98</v>
      </c>
      <c r="C139" s="221"/>
      <c r="D139" s="221"/>
      <c r="E139" s="221"/>
      <c r="F139" s="221"/>
      <c r="G139" s="112" t="s">
        <v>77</v>
      </c>
      <c r="H139" s="112"/>
      <c r="I139" s="112" t="s">
        <v>45</v>
      </c>
      <c r="J139" s="112"/>
      <c r="K139" s="26"/>
    </row>
    <row r="140" spans="1:36" s="10" customFormat="1" ht="13.8">
      <c r="A140" s="64">
        <v>1</v>
      </c>
      <c r="B140" s="198">
        <v>2</v>
      </c>
      <c r="C140" s="199"/>
      <c r="D140" s="199"/>
      <c r="E140" s="199"/>
      <c r="F140" s="200"/>
      <c r="G140" s="114">
        <v>3</v>
      </c>
      <c r="H140" s="114"/>
      <c r="I140" s="114">
        <v>4</v>
      </c>
      <c r="J140" s="114"/>
      <c r="K140" s="70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</row>
    <row r="141" spans="1:36" ht="38.4" customHeight="1">
      <c r="A141" s="1" t="s">
        <v>16</v>
      </c>
      <c r="B141" s="169" t="s">
        <v>46</v>
      </c>
      <c r="C141" s="170"/>
      <c r="D141" s="170"/>
      <c r="E141" s="170"/>
      <c r="F141" s="171"/>
      <c r="G141" s="201">
        <v>1886.6</v>
      </c>
      <c r="H141" s="201"/>
      <c r="I141" s="202">
        <f>G141*100%/G146</f>
        <v>0.94966274036041476</v>
      </c>
      <c r="J141" s="202"/>
      <c r="K141" s="30"/>
    </row>
    <row r="142" spans="1:36" ht="38.4" customHeight="1">
      <c r="A142" s="1" t="s">
        <v>17</v>
      </c>
      <c r="B142" s="169" t="s">
        <v>47</v>
      </c>
      <c r="C142" s="170"/>
      <c r="D142" s="170"/>
      <c r="E142" s="170"/>
      <c r="F142" s="171"/>
      <c r="G142" s="206">
        <f>G144+G145</f>
        <v>100</v>
      </c>
      <c r="H142" s="206"/>
      <c r="I142" s="207">
        <f>G142*100%/G146</f>
        <v>5.033725963958522E-2</v>
      </c>
      <c r="J142" s="207"/>
      <c r="K142" s="30"/>
    </row>
    <row r="143" spans="1:36" ht="38.4" customHeight="1">
      <c r="A143" s="1" t="s">
        <v>49</v>
      </c>
      <c r="B143" s="169" t="s">
        <v>48</v>
      </c>
      <c r="C143" s="170"/>
      <c r="D143" s="170"/>
      <c r="E143" s="170"/>
      <c r="F143" s="171"/>
      <c r="G143" s="230">
        <v>0</v>
      </c>
      <c r="H143" s="230"/>
      <c r="I143" s="202">
        <f>G143*100%/G146</f>
        <v>0</v>
      </c>
      <c r="J143" s="202"/>
      <c r="K143" s="30"/>
    </row>
    <row r="144" spans="1:36" ht="38.4" customHeight="1">
      <c r="A144" s="1" t="s">
        <v>50</v>
      </c>
      <c r="B144" s="169" t="s">
        <v>99</v>
      </c>
      <c r="C144" s="170"/>
      <c r="D144" s="170"/>
      <c r="E144" s="170"/>
      <c r="F144" s="171"/>
      <c r="G144" s="230">
        <v>75</v>
      </c>
      <c r="H144" s="230"/>
      <c r="I144" s="202">
        <f>G144*100%/G146</f>
        <v>3.7752944729688917E-2</v>
      </c>
      <c r="J144" s="202"/>
    </row>
    <row r="145" spans="1:36" s="5" customFormat="1" ht="38.4" customHeight="1">
      <c r="A145" s="1" t="s">
        <v>51</v>
      </c>
      <c r="B145" s="169" t="s">
        <v>143</v>
      </c>
      <c r="C145" s="170"/>
      <c r="D145" s="170"/>
      <c r="E145" s="170"/>
      <c r="F145" s="171"/>
      <c r="G145" s="230">
        <v>25</v>
      </c>
      <c r="H145" s="230"/>
      <c r="I145" s="202">
        <f>G145*100%/G146</f>
        <v>1.2584314909896305E-2</v>
      </c>
      <c r="J145" s="202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s="9" customFormat="1">
      <c r="A146" s="1"/>
      <c r="B146" s="272" t="s">
        <v>3</v>
      </c>
      <c r="C146" s="273"/>
      <c r="D146" s="273"/>
      <c r="E146" s="273"/>
      <c r="F146" s="274"/>
      <c r="G146" s="185">
        <f>G141+G142</f>
        <v>1986.6</v>
      </c>
      <c r="H146" s="185"/>
      <c r="I146" s="275">
        <v>1</v>
      </c>
      <c r="J146" s="276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>
      <c r="A147" s="184" t="s">
        <v>144</v>
      </c>
      <c r="B147" s="184"/>
      <c r="C147" s="184"/>
      <c r="D147" s="184"/>
      <c r="E147" s="184"/>
      <c r="F147" s="184"/>
      <c r="G147" s="184"/>
      <c r="H147" s="184"/>
      <c r="I147" s="184"/>
      <c r="J147" s="184"/>
      <c r="K147" s="26"/>
    </row>
    <row r="148" spans="1:36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  <c r="K148" s="26"/>
    </row>
    <row r="149" spans="1:36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  <c r="K149" s="26"/>
    </row>
    <row r="150" spans="1:36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26"/>
    </row>
    <row r="151" spans="1:36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26"/>
    </row>
    <row r="152" spans="1:36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26"/>
    </row>
    <row r="153" spans="1:36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  <c r="K153" s="33"/>
    </row>
    <row r="154" spans="1:36">
      <c r="A154" s="139" t="s">
        <v>100</v>
      </c>
      <c r="B154" s="139"/>
      <c r="C154" s="139"/>
      <c r="D154" s="139"/>
      <c r="E154" s="139"/>
      <c r="F154" s="139"/>
      <c r="G154" s="139"/>
      <c r="H154" s="139"/>
      <c r="I154" s="139"/>
      <c r="J154" s="139"/>
      <c r="K154" s="33"/>
    </row>
    <row r="155" spans="1:36">
      <c r="A155" s="166"/>
      <c r="B155" s="166"/>
      <c r="C155" s="166"/>
      <c r="D155" s="166"/>
      <c r="E155" s="166"/>
      <c r="F155" s="166"/>
      <c r="G155" s="166"/>
      <c r="H155" s="166"/>
      <c r="I155" s="166"/>
      <c r="J155" s="166"/>
      <c r="K155" s="33"/>
    </row>
    <row r="156" spans="1:36" ht="36">
      <c r="A156" s="11" t="s">
        <v>114</v>
      </c>
      <c r="B156" s="112" t="s">
        <v>78</v>
      </c>
      <c r="C156" s="112"/>
      <c r="D156" s="112"/>
      <c r="E156" s="112"/>
      <c r="F156" s="112"/>
      <c r="G156" s="112"/>
      <c r="H156" s="112"/>
      <c r="I156" s="112" t="s">
        <v>79</v>
      </c>
      <c r="J156" s="112"/>
      <c r="K156" s="33"/>
    </row>
    <row r="157" spans="1:36" s="10" customFormat="1" ht="13.8">
      <c r="A157" s="64">
        <v>1</v>
      </c>
      <c r="B157" s="124">
        <v>2</v>
      </c>
      <c r="C157" s="124"/>
      <c r="D157" s="124"/>
      <c r="E157" s="124"/>
      <c r="F157" s="124"/>
      <c r="G157" s="124"/>
      <c r="H157" s="124"/>
      <c r="I157" s="124">
        <v>3</v>
      </c>
      <c r="J157" s="124"/>
      <c r="K157" s="71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</row>
    <row r="158" spans="1:36">
      <c r="A158" s="11" t="s">
        <v>16</v>
      </c>
      <c r="B158" s="125" t="s">
        <v>170</v>
      </c>
      <c r="C158" s="125"/>
      <c r="D158" s="125"/>
      <c r="E158" s="125"/>
      <c r="F158" s="125"/>
      <c r="G158" s="125"/>
      <c r="H158" s="125"/>
      <c r="I158" s="129">
        <v>25</v>
      </c>
      <c r="J158" s="129"/>
      <c r="K158" s="33"/>
    </row>
    <row r="159" spans="1:36">
      <c r="A159" s="62" t="s">
        <v>17</v>
      </c>
      <c r="B159" s="126"/>
      <c r="C159" s="127"/>
      <c r="D159" s="127"/>
      <c r="E159" s="127"/>
      <c r="F159" s="127"/>
      <c r="G159" s="127"/>
      <c r="H159" s="128"/>
      <c r="I159" s="92"/>
      <c r="J159" s="93"/>
      <c r="K159" s="33"/>
    </row>
    <row r="160" spans="1:36">
      <c r="A160" s="3" t="s">
        <v>156</v>
      </c>
      <c r="B160" s="130"/>
      <c r="C160" s="130"/>
      <c r="D160" s="130"/>
      <c r="E160" s="130"/>
      <c r="F160" s="130"/>
      <c r="G160" s="130"/>
      <c r="H160" s="130"/>
      <c r="I160" s="131"/>
      <c r="J160" s="131"/>
      <c r="K160" s="33"/>
    </row>
    <row r="161" spans="1:36" s="4" customFormat="1">
      <c r="A161" s="76"/>
      <c r="B161" s="117" t="s">
        <v>4</v>
      </c>
      <c r="C161" s="117"/>
      <c r="D161" s="117"/>
      <c r="E161" s="117"/>
      <c r="F161" s="117"/>
      <c r="G161" s="117"/>
      <c r="H161" s="117"/>
      <c r="I161" s="106">
        <f>SUM(I158:J160)</f>
        <v>25</v>
      </c>
      <c r="J161" s="107"/>
      <c r="K161" s="3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</row>
    <row r="162" spans="1:36" s="5" customFormat="1">
      <c r="A162" s="184" t="s">
        <v>101</v>
      </c>
      <c r="B162" s="184"/>
      <c r="C162" s="184"/>
      <c r="D162" s="184"/>
      <c r="E162" s="184"/>
      <c r="F162" s="184"/>
      <c r="G162" s="184"/>
      <c r="H162" s="184"/>
      <c r="I162" s="184"/>
      <c r="J162" s="184"/>
      <c r="K162" s="34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s="5" customFormat="1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  <c r="K163" s="34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s="5" customFormat="1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s="5" customFormat="1">
      <c r="A165" s="139" t="s">
        <v>102</v>
      </c>
      <c r="B165" s="139"/>
      <c r="C165" s="139"/>
      <c r="D165" s="139"/>
      <c r="E165" s="139"/>
      <c r="F165" s="139"/>
      <c r="G165" s="139"/>
      <c r="H165" s="139"/>
      <c r="I165" s="139"/>
      <c r="J165" s="13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s="5" customFormat="1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s="5" customFormat="1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s="5" customFormat="1">
      <c r="A168" s="83">
        <v>123</v>
      </c>
      <c r="B168" s="139" t="s">
        <v>67</v>
      </c>
      <c r="C168" s="139"/>
      <c r="D168" s="139"/>
      <c r="E168" s="139"/>
      <c r="F168" s="139"/>
      <c r="G168" s="139"/>
      <c r="H168" s="139"/>
      <c r="I168" s="139"/>
      <c r="J168" s="13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>
      <c r="A169" s="108" t="s">
        <v>103</v>
      </c>
      <c r="B169" s="108"/>
      <c r="C169" s="108"/>
      <c r="D169" s="108"/>
      <c r="E169" s="108"/>
      <c r="F169" s="108"/>
      <c r="G169" s="108"/>
      <c r="H169" s="108"/>
      <c r="I169" s="108"/>
      <c r="J169" s="108"/>
      <c r="K169" s="33"/>
    </row>
    <row r="170" spans="1:36" ht="81.75" customHeight="1">
      <c r="A170" s="11" t="s">
        <v>2</v>
      </c>
      <c r="B170" s="109" t="s">
        <v>148</v>
      </c>
      <c r="C170" s="110"/>
      <c r="D170" s="110"/>
      <c r="E170" s="111"/>
      <c r="F170" s="112" t="s">
        <v>104</v>
      </c>
      <c r="G170" s="113"/>
      <c r="H170" s="113"/>
      <c r="I170" s="11" t="s">
        <v>52</v>
      </c>
      <c r="J170" s="11" t="s">
        <v>105</v>
      </c>
      <c r="K170" s="26"/>
    </row>
    <row r="171" spans="1:36" s="10" customFormat="1" ht="13.2">
      <c r="A171" s="82">
        <v>1</v>
      </c>
      <c r="B171" s="114">
        <v>2</v>
      </c>
      <c r="C171" s="114"/>
      <c r="D171" s="114"/>
      <c r="E171" s="114"/>
      <c r="F171" s="114">
        <v>3</v>
      </c>
      <c r="G171" s="114"/>
      <c r="H171" s="114"/>
      <c r="I171" s="64">
        <v>4</v>
      </c>
      <c r="J171" s="64">
        <v>5</v>
      </c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</row>
    <row r="172" spans="1:36" ht="64.8" customHeight="1">
      <c r="A172" s="13" t="s">
        <v>16</v>
      </c>
      <c r="B172" s="120" t="s">
        <v>188</v>
      </c>
      <c r="C172" s="121"/>
      <c r="D172" s="121"/>
      <c r="E172" s="122"/>
      <c r="F172" s="123" t="s">
        <v>189</v>
      </c>
      <c r="G172" s="123"/>
      <c r="H172" s="123"/>
      <c r="I172" s="86" t="s">
        <v>171</v>
      </c>
      <c r="J172" s="87">
        <v>1</v>
      </c>
    </row>
    <row r="173" spans="1:36" ht="51" customHeight="1">
      <c r="A173" s="13" t="s">
        <v>17</v>
      </c>
      <c r="B173" s="123" t="s">
        <v>176</v>
      </c>
      <c r="C173" s="123"/>
      <c r="D173" s="123"/>
      <c r="E173" s="123"/>
      <c r="F173" s="120" t="s">
        <v>187</v>
      </c>
      <c r="G173" s="121"/>
      <c r="H173" s="122"/>
      <c r="I173" s="86" t="s">
        <v>171</v>
      </c>
      <c r="J173" s="87">
        <v>1</v>
      </c>
    </row>
    <row r="174" spans="1:36" ht="78" customHeight="1">
      <c r="A174" s="13" t="s">
        <v>18</v>
      </c>
      <c r="B174" s="88" t="s">
        <v>177</v>
      </c>
      <c r="C174" s="89"/>
      <c r="D174" s="89"/>
      <c r="E174" s="90"/>
      <c r="F174" s="223" t="s">
        <v>190</v>
      </c>
      <c r="G174" s="224"/>
      <c r="H174" s="225"/>
      <c r="I174" s="86" t="s">
        <v>171</v>
      </c>
      <c r="J174" s="91">
        <v>1</v>
      </c>
    </row>
    <row r="175" spans="1:36">
      <c r="A175" s="184" t="s">
        <v>145</v>
      </c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1:36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</row>
    <row r="177" spans="1:36" s="9" customFormat="1" ht="21" customHeight="1">
      <c r="A177" s="139" t="s">
        <v>109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ht="18.75" customHeight="1">
      <c r="A178" s="83">
        <v>3</v>
      </c>
      <c r="B178" s="139" t="s">
        <v>44</v>
      </c>
      <c r="C178" s="139"/>
      <c r="D178" s="139"/>
      <c r="E178" s="139"/>
      <c r="F178" s="139"/>
      <c r="G178" s="139"/>
      <c r="H178" s="139"/>
      <c r="I178" s="139"/>
      <c r="J178" s="139"/>
      <c r="K178" s="26"/>
    </row>
    <row r="179" spans="1:36" ht="31.2">
      <c r="A179" s="118" t="s">
        <v>62</v>
      </c>
      <c r="B179" s="118"/>
      <c r="C179" s="118"/>
      <c r="D179" s="118"/>
      <c r="E179" s="118"/>
      <c r="F179" s="118"/>
      <c r="G179" s="119"/>
      <c r="H179" s="84" t="s">
        <v>172</v>
      </c>
      <c r="I179" s="85" t="s">
        <v>173</v>
      </c>
      <c r="J179" s="85">
        <v>2023</v>
      </c>
      <c r="K179" s="26"/>
    </row>
    <row r="180" spans="1:36" s="10" customFormat="1" ht="13.8">
      <c r="A180" s="94" t="s">
        <v>146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67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</row>
    <row r="181" spans="1:36">
      <c r="A181" s="162" t="s">
        <v>115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26"/>
    </row>
    <row r="182" spans="1:36">
      <c r="A182" s="162"/>
      <c r="B182" s="162"/>
      <c r="C182" s="162"/>
      <c r="D182" s="162"/>
      <c r="E182" s="162"/>
      <c r="F182" s="162"/>
      <c r="G182" s="162"/>
      <c r="H182" s="162"/>
      <c r="I182" s="162"/>
      <c r="J182" s="162"/>
      <c r="K182" s="26"/>
    </row>
    <row r="183" spans="1:36">
      <c r="A183" s="162"/>
      <c r="B183" s="162"/>
      <c r="C183" s="162"/>
      <c r="D183" s="162"/>
      <c r="E183" s="162"/>
      <c r="F183" s="162"/>
      <c r="G183" s="162"/>
      <c r="H183" s="162"/>
      <c r="I183" s="162"/>
      <c r="J183" s="162"/>
      <c r="K183" s="26"/>
    </row>
    <row r="184" spans="1:36" ht="94.5" customHeight="1">
      <c r="A184" s="11" t="s">
        <v>114</v>
      </c>
      <c r="B184" s="109" t="s">
        <v>116</v>
      </c>
      <c r="C184" s="221"/>
      <c r="D184" s="221"/>
      <c r="E184" s="221"/>
      <c r="F184" s="221"/>
      <c r="G184" s="112" t="s">
        <v>63</v>
      </c>
      <c r="H184" s="112"/>
      <c r="I184" s="109" t="s">
        <v>64</v>
      </c>
      <c r="J184" s="222"/>
      <c r="K184" s="26"/>
    </row>
    <row r="185" spans="1:36">
      <c r="A185" s="64">
        <v>1</v>
      </c>
      <c r="B185" s="198">
        <v>2</v>
      </c>
      <c r="C185" s="199"/>
      <c r="D185" s="199"/>
      <c r="E185" s="199"/>
      <c r="F185" s="200"/>
      <c r="G185" s="114">
        <v>3</v>
      </c>
      <c r="H185" s="114"/>
      <c r="I185" s="198">
        <v>4</v>
      </c>
      <c r="J185" s="200"/>
      <c r="K185" s="26"/>
    </row>
    <row r="186" spans="1:36">
      <c r="A186" s="63" t="s">
        <v>16</v>
      </c>
      <c r="B186" s="223" t="s">
        <v>163</v>
      </c>
      <c r="C186" s="224"/>
      <c r="D186" s="224"/>
      <c r="E186" s="224"/>
      <c r="F186" s="225"/>
      <c r="G186" s="105">
        <v>89043486058</v>
      </c>
      <c r="H186" s="105"/>
      <c r="I186" s="226" t="s">
        <v>157</v>
      </c>
      <c r="J186" s="227"/>
    </row>
    <row r="187" spans="1:36" s="16" customFormat="1">
      <c r="A187" s="63" t="s">
        <v>17</v>
      </c>
      <c r="B187" s="238" t="s">
        <v>166</v>
      </c>
      <c r="C187" s="239"/>
      <c r="D187" s="239"/>
      <c r="E187" s="239"/>
      <c r="F187" s="240"/>
      <c r="G187" s="105">
        <v>89281732333</v>
      </c>
      <c r="H187" s="105"/>
      <c r="I187" s="226" t="s">
        <v>157</v>
      </c>
      <c r="J187" s="241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</row>
    <row r="188" spans="1:36" s="36" customFormat="1">
      <c r="A188" s="72"/>
      <c r="B188" s="73"/>
      <c r="C188" s="73"/>
      <c r="D188" s="73"/>
      <c r="E188" s="73"/>
      <c r="F188" s="73"/>
      <c r="G188" s="74"/>
      <c r="H188" s="74"/>
      <c r="I188" s="75"/>
      <c r="J188" s="75"/>
    </row>
    <row r="189" spans="1:36" ht="18.75" customHeight="1">
      <c r="A189" s="162" t="s">
        <v>117</v>
      </c>
      <c r="B189" s="162"/>
      <c r="C189" s="162"/>
      <c r="D189" s="162"/>
      <c r="E189" s="162"/>
      <c r="F189" s="162"/>
      <c r="G189" s="162"/>
      <c r="H189" s="162"/>
      <c r="I189" s="162"/>
      <c r="J189" s="162"/>
    </row>
    <row r="190" spans="1:36" s="66" customFormat="1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</row>
    <row r="191" spans="1:36" ht="56.4" customHeight="1">
      <c r="A191" s="80" t="s">
        <v>114</v>
      </c>
      <c r="B191" s="109" t="s">
        <v>118</v>
      </c>
      <c r="C191" s="221"/>
      <c r="D191" s="221"/>
      <c r="E191" s="221"/>
      <c r="F191" s="221"/>
      <c r="G191" s="112" t="s">
        <v>63</v>
      </c>
      <c r="H191" s="112"/>
      <c r="I191" s="109" t="s">
        <v>64</v>
      </c>
      <c r="J191" s="222"/>
    </row>
    <row r="192" spans="1:36">
      <c r="A192" s="79">
        <v>1</v>
      </c>
      <c r="B192" s="198">
        <v>2</v>
      </c>
      <c r="C192" s="199"/>
      <c r="D192" s="199"/>
      <c r="E192" s="199"/>
      <c r="F192" s="200"/>
      <c r="G192" s="114">
        <v>3</v>
      </c>
      <c r="H192" s="114"/>
      <c r="I192" s="198">
        <v>4</v>
      </c>
      <c r="J192" s="200"/>
    </row>
    <row r="193" spans="1:36">
      <c r="A193" s="80" t="s">
        <v>16</v>
      </c>
      <c r="B193" s="238" t="s">
        <v>158</v>
      </c>
      <c r="C193" s="239"/>
      <c r="D193" s="239"/>
      <c r="E193" s="239"/>
      <c r="F193" s="240"/>
      <c r="G193" s="105">
        <v>89289883331</v>
      </c>
      <c r="H193" s="105"/>
      <c r="I193" s="270" t="s">
        <v>159</v>
      </c>
      <c r="J193" s="271"/>
    </row>
    <row r="194" spans="1:36" s="16" customFormat="1">
      <c r="A194" s="80" t="s">
        <v>17</v>
      </c>
      <c r="B194" s="238"/>
      <c r="C194" s="239"/>
      <c r="D194" s="239"/>
      <c r="E194" s="239"/>
      <c r="F194" s="240"/>
      <c r="G194" s="105"/>
      <c r="H194" s="105"/>
      <c r="I194" s="268"/>
      <c r="J194" s="269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</row>
    <row r="195" spans="1:36" s="14" customFormat="1" ht="18.75" customHeight="1">
      <c r="A195" s="267" t="s">
        <v>119</v>
      </c>
      <c r="B195" s="267"/>
      <c r="C195" s="267"/>
      <c r="D195" s="267"/>
      <c r="E195" s="267"/>
      <c r="F195" s="267"/>
      <c r="G195" s="267"/>
      <c r="H195" s="267"/>
      <c r="I195" s="267"/>
      <c r="J195" s="26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</row>
    <row r="196" spans="1:36" s="24" customFormat="1">
      <c r="A196" s="261"/>
      <c r="B196" s="262"/>
      <c r="C196" s="262"/>
      <c r="D196" s="262"/>
      <c r="E196" s="262"/>
      <c r="F196" s="262"/>
      <c r="G196" s="262"/>
      <c r="H196" s="262"/>
      <c r="I196" s="262"/>
      <c r="J196" s="263"/>
    </row>
    <row r="197" spans="1:36" s="24" customFormat="1" ht="18.75" customHeight="1">
      <c r="A197" s="264"/>
      <c r="B197" s="265"/>
      <c r="C197" s="265"/>
      <c r="D197" s="265"/>
      <c r="E197" s="265"/>
      <c r="F197" s="265"/>
      <c r="G197" s="265"/>
      <c r="H197" s="265"/>
      <c r="I197" s="265"/>
      <c r="J197" s="266"/>
    </row>
    <row r="198" spans="1:36" s="24" customFormat="1">
      <c r="A198" s="78"/>
      <c r="B198" s="77"/>
      <c r="C198" s="77"/>
      <c r="D198" s="77"/>
      <c r="E198" s="77"/>
      <c r="F198" s="77"/>
      <c r="G198" s="77"/>
      <c r="H198" s="77"/>
      <c r="I198" s="77"/>
      <c r="J198" s="77"/>
    </row>
    <row r="199" spans="1:36" s="24" customFormat="1" ht="18.75" customHeight="1">
      <c r="A199" s="139" t="s">
        <v>65</v>
      </c>
      <c r="B199" s="139"/>
      <c r="C199" s="139"/>
      <c r="D199" s="139"/>
      <c r="E199" s="139"/>
      <c r="F199" s="139"/>
      <c r="G199" s="139"/>
      <c r="H199" s="139"/>
      <c r="I199" s="139"/>
      <c r="J199" s="139"/>
    </row>
    <row r="200" spans="1:36" s="24" customFormat="1" ht="18.75" customHeight="1">
      <c r="A200" s="244" t="s">
        <v>162</v>
      </c>
      <c r="B200" s="245"/>
      <c r="C200" s="245"/>
      <c r="D200" s="245"/>
      <c r="E200" s="245"/>
      <c r="F200" s="245"/>
      <c r="G200" s="245"/>
      <c r="H200" s="245"/>
      <c r="I200" s="245"/>
      <c r="J200" s="246"/>
    </row>
    <row r="201" spans="1:36" s="24" customForma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36" s="24" customFormat="1" ht="18.75" customHeight="1">
      <c r="A202" s="84"/>
      <c r="B202" s="85"/>
      <c r="C202" s="85"/>
      <c r="D202" s="36"/>
      <c r="E202" s="235"/>
      <c r="F202" s="235"/>
      <c r="G202" s="36"/>
      <c r="H202" s="235" t="s">
        <v>165</v>
      </c>
      <c r="I202" s="235"/>
      <c r="J202" s="235"/>
    </row>
    <row r="203" spans="1:36" s="32" customFormat="1" ht="13.2">
      <c r="A203" s="242" t="s">
        <v>5</v>
      </c>
      <c r="B203" s="242"/>
      <c r="C203" s="242"/>
      <c r="D203" s="37"/>
      <c r="E203" s="243" t="s">
        <v>6</v>
      </c>
      <c r="F203" s="243"/>
      <c r="G203" s="37"/>
      <c r="H203" s="243" t="s">
        <v>66</v>
      </c>
      <c r="I203" s="243"/>
      <c r="J203" s="243"/>
    </row>
    <row r="204" spans="1:36" s="24" customFormat="1"/>
    <row r="205" spans="1:36" s="24" customFormat="1" ht="18.75" customHeight="1">
      <c r="A205" s="231" t="s">
        <v>65</v>
      </c>
      <c r="B205" s="231"/>
      <c r="C205" s="231"/>
      <c r="D205" s="231"/>
      <c r="E205" s="231"/>
      <c r="F205" s="231"/>
      <c r="G205" s="231"/>
      <c r="H205" s="231"/>
      <c r="I205" s="231"/>
      <c r="J205" s="231"/>
    </row>
    <row r="206" spans="1:36" s="24" customFormat="1" ht="18.75" customHeight="1">
      <c r="A206" s="232" t="s">
        <v>160</v>
      </c>
      <c r="B206" s="233"/>
      <c r="C206" s="233"/>
      <c r="D206" s="233"/>
      <c r="E206" s="233"/>
      <c r="F206" s="233"/>
      <c r="G206" s="233"/>
      <c r="H206" s="233"/>
      <c r="I206" s="233"/>
      <c r="J206" s="234"/>
    </row>
    <row r="207" spans="1:36" s="24" customFormat="1"/>
    <row r="208" spans="1:36" s="24" customFormat="1" ht="18.75" customHeight="1">
      <c r="A208" s="84"/>
      <c r="B208" s="85"/>
      <c r="C208" s="85"/>
      <c r="D208" s="36"/>
      <c r="E208" s="235"/>
      <c r="F208" s="235"/>
      <c r="G208" s="36"/>
      <c r="H208" s="235" t="s">
        <v>161</v>
      </c>
      <c r="I208" s="235"/>
      <c r="J208" s="235"/>
    </row>
    <row r="209" spans="1:10" s="32" customFormat="1" ht="13.2">
      <c r="A209" s="236" t="s">
        <v>5</v>
      </c>
      <c r="B209" s="236"/>
      <c r="C209" s="236"/>
      <c r="D209" s="14"/>
      <c r="E209" s="237" t="s">
        <v>6</v>
      </c>
      <c r="F209" s="237"/>
      <c r="G209" s="14"/>
      <c r="H209" s="237" t="s">
        <v>66</v>
      </c>
      <c r="I209" s="237"/>
      <c r="J209" s="237"/>
    </row>
    <row r="210" spans="1:10" s="24" customFormat="1"/>
    <row r="211" spans="1:10" s="24" customFormat="1"/>
    <row r="212" spans="1:10" s="24" customFormat="1"/>
    <row r="213" spans="1:10" s="24" customFormat="1"/>
    <row r="214" spans="1:10" s="24" customFormat="1"/>
    <row r="215" spans="1:10" s="24" customFormat="1"/>
    <row r="216" spans="1:10" s="24" customFormat="1"/>
    <row r="217" spans="1:10" s="24" customFormat="1"/>
    <row r="218" spans="1:10" s="24" customFormat="1"/>
    <row r="219" spans="1:10" s="24" customFormat="1"/>
    <row r="220" spans="1:10" s="24" customFormat="1"/>
    <row r="221" spans="1:10" s="24" customFormat="1"/>
    <row r="222" spans="1:10" s="24" customFormat="1"/>
    <row r="223" spans="1:10" s="24" customFormat="1"/>
    <row r="224" spans="1:10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pans="1:10" s="24" customFormat="1"/>
    <row r="306" spans="1:10" s="24" customFormat="1"/>
    <row r="307" spans="1:10" s="24" customFormat="1"/>
    <row r="308" spans="1:10" s="24" customFormat="1"/>
    <row r="309" spans="1:10" s="24" customFormat="1"/>
    <row r="310" spans="1:10" s="24" customFormat="1"/>
    <row r="311" spans="1:10" s="24" customFormat="1"/>
    <row r="312" spans="1:10" s="24" customFormat="1"/>
    <row r="313" spans="1:10" s="24" customFormat="1"/>
    <row r="314" spans="1:10" s="24" customFormat="1"/>
    <row r="315" spans="1:10" s="24" customFormat="1"/>
    <row r="316" spans="1:10" s="24" customFormat="1"/>
    <row r="317" spans="1:10">
      <c r="A317" s="24"/>
      <c r="B317" s="24"/>
      <c r="C317" s="24"/>
      <c r="D317" s="24"/>
      <c r="E317" s="24"/>
      <c r="F317" s="24"/>
      <c r="G317" s="24"/>
      <c r="H317" s="24"/>
      <c r="I317" s="24"/>
      <c r="J317" s="24"/>
    </row>
    <row r="318" spans="1:10">
      <c r="A318" s="24"/>
      <c r="B318" s="24"/>
      <c r="C318" s="24"/>
      <c r="D318" s="24"/>
      <c r="E318" s="24"/>
      <c r="F318" s="24"/>
      <c r="G318" s="24"/>
      <c r="H318" s="24"/>
      <c r="I318" s="24"/>
      <c r="J318" s="24"/>
    </row>
    <row r="319" spans="1:10">
      <c r="A319" s="24"/>
      <c r="B319" s="24"/>
      <c r="C319" s="24"/>
      <c r="D319" s="24"/>
      <c r="E319" s="24"/>
      <c r="F319" s="24"/>
      <c r="G319" s="24"/>
      <c r="H319" s="24"/>
      <c r="I319" s="24"/>
      <c r="J319" s="24"/>
    </row>
    <row r="320" spans="1:10">
      <c r="A320" s="24"/>
      <c r="B320" s="24"/>
      <c r="C320" s="24"/>
      <c r="D320" s="24"/>
      <c r="E320" s="24"/>
      <c r="F320" s="24"/>
      <c r="G320" s="24"/>
      <c r="H320" s="24"/>
      <c r="I320" s="24"/>
      <c r="J320" s="24"/>
    </row>
    <row r="321" spans="1:10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spans="1:10">
      <c r="A322" s="24"/>
      <c r="B322" s="24"/>
      <c r="C322" s="24"/>
      <c r="D322" s="24"/>
      <c r="E322" s="24"/>
      <c r="F322" s="24"/>
      <c r="G322" s="24"/>
      <c r="H322" s="24"/>
      <c r="I322" s="24"/>
      <c r="J322" s="24"/>
    </row>
    <row r="323" spans="1:10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1:10">
      <c r="A324" s="24"/>
      <c r="B324" s="24"/>
      <c r="C324" s="24"/>
      <c r="D324" s="24"/>
      <c r="E324" s="24"/>
      <c r="F324" s="24"/>
      <c r="G324" s="24"/>
      <c r="H324" s="24"/>
      <c r="I324" s="24"/>
      <c r="J324" s="24"/>
    </row>
    <row r="325" spans="1:10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0">
      <c r="A326" s="24"/>
      <c r="B326" s="24"/>
      <c r="C326" s="24"/>
      <c r="D326" s="24"/>
      <c r="E326" s="24"/>
      <c r="F326" s="24"/>
      <c r="G326" s="24"/>
      <c r="H326" s="24"/>
      <c r="I326" s="24"/>
      <c r="J326" s="24"/>
    </row>
    <row r="327" spans="1:10">
      <c r="A327" s="24"/>
      <c r="B327" s="24"/>
      <c r="C327" s="24"/>
      <c r="D327" s="24"/>
      <c r="E327" s="24"/>
      <c r="F327" s="24"/>
      <c r="G327" s="24"/>
      <c r="H327" s="24"/>
      <c r="I327" s="24"/>
      <c r="J327" s="24"/>
    </row>
    <row r="328" spans="1:10">
      <c r="A328" s="24"/>
      <c r="B328" s="24"/>
      <c r="C328" s="24"/>
      <c r="D328" s="24"/>
      <c r="E328" s="24"/>
      <c r="F328" s="24"/>
      <c r="G328" s="24"/>
      <c r="H328" s="24"/>
      <c r="I328" s="24"/>
      <c r="J328" s="24"/>
    </row>
    <row r="329" spans="1:10">
      <c r="A329" s="24"/>
      <c r="B329" s="24"/>
      <c r="C329" s="24"/>
      <c r="D329" s="24"/>
      <c r="E329" s="24"/>
      <c r="F329" s="24"/>
      <c r="G329" s="24"/>
      <c r="H329" s="24"/>
      <c r="I329" s="24"/>
      <c r="J329" s="24"/>
    </row>
    <row r="330" spans="1:10">
      <c r="A330" s="24"/>
      <c r="B330" s="24"/>
      <c r="C330" s="24"/>
      <c r="D330" s="24"/>
      <c r="E330" s="24"/>
      <c r="F330" s="24"/>
      <c r="G330" s="24"/>
      <c r="H330" s="24"/>
      <c r="I330" s="24"/>
      <c r="J330" s="24"/>
    </row>
  </sheetData>
  <mergeCells count="224">
    <mergeCell ref="A189:J190"/>
    <mergeCell ref="A96:J96"/>
    <mergeCell ref="A177:J177"/>
    <mergeCell ref="B178:J178"/>
    <mergeCell ref="A196:J197"/>
    <mergeCell ref="A195:J195"/>
    <mergeCell ref="I194:J194"/>
    <mergeCell ref="I193:J193"/>
    <mergeCell ref="I192:J192"/>
    <mergeCell ref="I191:J191"/>
    <mergeCell ref="A181:J183"/>
    <mergeCell ref="B144:F144"/>
    <mergeCell ref="G144:H144"/>
    <mergeCell ref="I144:J144"/>
    <mergeCell ref="B145:F145"/>
    <mergeCell ref="G145:H145"/>
    <mergeCell ref="I145:J145"/>
    <mergeCell ref="B146:F146"/>
    <mergeCell ref="G146:H146"/>
    <mergeCell ref="I146:J146"/>
    <mergeCell ref="A127:J127"/>
    <mergeCell ref="I85:J85"/>
    <mergeCell ref="B124:J124"/>
    <mergeCell ref="A118:J118"/>
    <mergeCell ref="B119:J119"/>
    <mergeCell ref="B120:J120"/>
    <mergeCell ref="B121:J121"/>
    <mergeCell ref="B122:J122"/>
    <mergeCell ref="F174:H174"/>
    <mergeCell ref="A154:J155"/>
    <mergeCell ref="A64:J64"/>
    <mergeCell ref="A65:J65"/>
    <mergeCell ref="A78:J78"/>
    <mergeCell ref="H34:J34"/>
    <mergeCell ref="A45:J46"/>
    <mergeCell ref="A47:J50"/>
    <mergeCell ref="A55:J57"/>
    <mergeCell ref="F36:G36"/>
    <mergeCell ref="B36:E36"/>
    <mergeCell ref="A38:J41"/>
    <mergeCell ref="A42:J44"/>
    <mergeCell ref="A66:J69"/>
    <mergeCell ref="A76:J77"/>
    <mergeCell ref="A70:J71"/>
    <mergeCell ref="B58:J59"/>
    <mergeCell ref="B60:J61"/>
    <mergeCell ref="A205:J205"/>
    <mergeCell ref="A206:J206"/>
    <mergeCell ref="E208:F208"/>
    <mergeCell ref="H208:J208"/>
    <mergeCell ref="A209:C209"/>
    <mergeCell ref="E209:F209"/>
    <mergeCell ref="H209:J209"/>
    <mergeCell ref="B187:F187"/>
    <mergeCell ref="G187:H187"/>
    <mergeCell ref="I187:J187"/>
    <mergeCell ref="H202:J202"/>
    <mergeCell ref="E202:F202"/>
    <mergeCell ref="A203:C203"/>
    <mergeCell ref="E203:F203"/>
    <mergeCell ref="H203:J203"/>
    <mergeCell ref="A200:J200"/>
    <mergeCell ref="A199:J199"/>
    <mergeCell ref="B194:F194"/>
    <mergeCell ref="G194:H194"/>
    <mergeCell ref="B191:F191"/>
    <mergeCell ref="G191:H191"/>
    <mergeCell ref="B192:F192"/>
    <mergeCell ref="G192:H192"/>
    <mergeCell ref="B193:F193"/>
    <mergeCell ref="B186:F186"/>
    <mergeCell ref="G186:H186"/>
    <mergeCell ref="I186:J186"/>
    <mergeCell ref="A162:J164"/>
    <mergeCell ref="A165:J167"/>
    <mergeCell ref="B80:F80"/>
    <mergeCell ref="G80:H80"/>
    <mergeCell ref="I80:J80"/>
    <mergeCell ref="B81:F81"/>
    <mergeCell ref="G81:H81"/>
    <mergeCell ref="I81:J81"/>
    <mergeCell ref="B82:F82"/>
    <mergeCell ref="G82:H82"/>
    <mergeCell ref="I82:J82"/>
    <mergeCell ref="B83:F83"/>
    <mergeCell ref="G83:H83"/>
    <mergeCell ref="I83:J83"/>
    <mergeCell ref="B84:F84"/>
    <mergeCell ref="G84:H84"/>
    <mergeCell ref="I84:J84"/>
    <mergeCell ref="B168:J168"/>
    <mergeCell ref="B143:F143"/>
    <mergeCell ref="G143:H143"/>
    <mergeCell ref="I143:J143"/>
    <mergeCell ref="B99:J100"/>
    <mergeCell ref="A101:A102"/>
    <mergeCell ref="B101:J102"/>
    <mergeCell ref="A97:A98"/>
    <mergeCell ref="B97:J98"/>
    <mergeCell ref="B109:H109"/>
    <mergeCell ref="I109:J109"/>
    <mergeCell ref="B128:J128"/>
    <mergeCell ref="B110:H110"/>
    <mergeCell ref="I110:J110"/>
    <mergeCell ref="B125:J125"/>
    <mergeCell ref="C126:J126"/>
    <mergeCell ref="B142:F142"/>
    <mergeCell ref="G142:H142"/>
    <mergeCell ref="I142:J142"/>
    <mergeCell ref="A134:J134"/>
    <mergeCell ref="A135:J135"/>
    <mergeCell ref="A137:J137"/>
    <mergeCell ref="A104:J105"/>
    <mergeCell ref="B123:J123"/>
    <mergeCell ref="B185:F185"/>
    <mergeCell ref="G185:H185"/>
    <mergeCell ref="I185:J185"/>
    <mergeCell ref="A132:J132"/>
    <mergeCell ref="A133:J133"/>
    <mergeCell ref="A129:J131"/>
    <mergeCell ref="B184:F184"/>
    <mergeCell ref="G184:H184"/>
    <mergeCell ref="I184:J184"/>
    <mergeCell ref="A136:J136"/>
    <mergeCell ref="A138:J138"/>
    <mergeCell ref="B139:F139"/>
    <mergeCell ref="G139:H139"/>
    <mergeCell ref="A175:J176"/>
    <mergeCell ref="A107:J108"/>
    <mergeCell ref="B111:H111"/>
    <mergeCell ref="I111:J111"/>
    <mergeCell ref="A87:J87"/>
    <mergeCell ref="A88:J88"/>
    <mergeCell ref="B86:F86"/>
    <mergeCell ref="G86:H86"/>
    <mergeCell ref="I86:J86"/>
    <mergeCell ref="A147:J153"/>
    <mergeCell ref="A94:J94"/>
    <mergeCell ref="A90:J93"/>
    <mergeCell ref="A89:J89"/>
    <mergeCell ref="A95:B95"/>
    <mergeCell ref="C95:J95"/>
    <mergeCell ref="I139:J139"/>
    <mergeCell ref="B140:F140"/>
    <mergeCell ref="G140:H140"/>
    <mergeCell ref="I140:J140"/>
    <mergeCell ref="B141:F141"/>
    <mergeCell ref="G141:H141"/>
    <mergeCell ref="I141:J141"/>
    <mergeCell ref="B112:H112"/>
    <mergeCell ref="I112:J112"/>
    <mergeCell ref="A106:B106"/>
    <mergeCell ref="A114:J117"/>
    <mergeCell ref="A22:J23"/>
    <mergeCell ref="A26:J26"/>
    <mergeCell ref="B33:E33"/>
    <mergeCell ref="F33:G33"/>
    <mergeCell ref="H33:J33"/>
    <mergeCell ref="A62:A63"/>
    <mergeCell ref="A32:J32"/>
    <mergeCell ref="A19:J19"/>
    <mergeCell ref="A20:J20"/>
    <mergeCell ref="A29:J30"/>
    <mergeCell ref="A37:J37"/>
    <mergeCell ref="B34:E34"/>
    <mergeCell ref="F34:G34"/>
    <mergeCell ref="B35:E35"/>
    <mergeCell ref="F35:G35"/>
    <mergeCell ref="H35:J35"/>
    <mergeCell ref="H36:J36"/>
    <mergeCell ref="A31:B31"/>
    <mergeCell ref="C31:J31"/>
    <mergeCell ref="B85:F85"/>
    <mergeCell ref="G85:H85"/>
    <mergeCell ref="A103:J103"/>
    <mergeCell ref="A99:A100"/>
    <mergeCell ref="B159:H159"/>
    <mergeCell ref="I158:J158"/>
    <mergeCell ref="B160:H160"/>
    <mergeCell ref="I160:J160"/>
    <mergeCell ref="F1:J1"/>
    <mergeCell ref="A6:J6"/>
    <mergeCell ref="A4:J5"/>
    <mergeCell ref="A13:J13"/>
    <mergeCell ref="A14:J14"/>
    <mergeCell ref="A16:J16"/>
    <mergeCell ref="A18:J18"/>
    <mergeCell ref="A21:B21"/>
    <mergeCell ref="A27:J28"/>
    <mergeCell ref="A3:J3"/>
    <mergeCell ref="A7:J7"/>
    <mergeCell ref="A8:J11"/>
    <mergeCell ref="A12:J12"/>
    <mergeCell ref="B62:J63"/>
    <mergeCell ref="A58:A59"/>
    <mergeCell ref="A60:A61"/>
    <mergeCell ref="A15:J15"/>
    <mergeCell ref="A17:J17"/>
    <mergeCell ref="A24:J24"/>
    <mergeCell ref="A25:J25"/>
    <mergeCell ref="I159:J159"/>
    <mergeCell ref="A180:J180"/>
    <mergeCell ref="A79:J79"/>
    <mergeCell ref="A72:J75"/>
    <mergeCell ref="G193:H193"/>
    <mergeCell ref="I161:J161"/>
    <mergeCell ref="A169:J169"/>
    <mergeCell ref="B170:E170"/>
    <mergeCell ref="F170:H170"/>
    <mergeCell ref="F171:H171"/>
    <mergeCell ref="B171:E171"/>
    <mergeCell ref="B113:H113"/>
    <mergeCell ref="I113:J113"/>
    <mergeCell ref="B161:H161"/>
    <mergeCell ref="A179:G179"/>
    <mergeCell ref="B172:E172"/>
    <mergeCell ref="F172:H172"/>
    <mergeCell ref="B173:E173"/>
    <mergeCell ref="F173:H173"/>
    <mergeCell ref="B156:H156"/>
    <mergeCell ref="I156:J156"/>
    <mergeCell ref="B157:H157"/>
    <mergeCell ref="I157:J157"/>
    <mergeCell ref="B158:H158"/>
  </mergeCells>
  <dataValidations xWindow="146" yWindow="474" count="43">
    <dataValidation type="list" allowBlank="1" showInputMessage="1" showErrorMessage="1" error="Необходимо выбрать значение из предложенных" sqref="I179 B202 B208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208:J208 H202:J202"/>
    <dataValidation type="list" allowBlank="1" showInputMessage="1" showErrorMessage="1" error="Необходимо выбрать значение из предложенных" sqref="J179 C202 C208">
      <formula1>"2019,2020,2021,2022,2023"</formula1>
    </dataValidation>
    <dataValidation type="list" allowBlank="1" showInputMessage="1" showErrorMessage="1" error="Необходимо выбрать значение из предложенных" sqref="H179 A202 A208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206:J206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200:J200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196">
      <formula1>0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86:F188 B193:F194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86:J188 I193:J194">
      <formula1>1</formula1>
      <formula2>100</formula2>
    </dataValidation>
    <dataValidation type="textLength" allowBlank="1" showInputMessage="1" showErrorMessage="1" error="Максимум 11 цифр. " prompt="Введите только цифры. " sqref="G186:H188 G193:H194">
      <formula1>1</formula1>
      <formula2>11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72:E174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72:F174 G172:H173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72:I174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72:J174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68 A106">
      <formula1>0</formula1>
      <formula2>1000</formula2>
    </dataValidation>
    <dataValidation type="whole" allowBlank="1" showInputMessage="1" showErrorMessage="1" error="Максимум 10." prompt="Укажите количество форм, без учета трудового участия. " sqref="A178">
      <formula1>0</formula1>
      <formula2>10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58:I160 J160 J158">
      <formula1>0</formula1>
      <formula2>5000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58:B160 C160:H160 C158:H158">
      <formula1>0</formula1>
      <formula2>200</formula2>
    </dataValidation>
    <dataValidation type="decimal" allowBlank="1" showInputMessage="1" showErrorMessage="1" error="Должно быть введено действительное число" sqref="G142:H142 G83:H83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41:H141 G82:H82">
      <formula1>0</formula1>
      <formula2>2000</formula2>
    </dataValidation>
    <dataValidation type="decimal" allowBlank="1" showInputMessage="1" showErrorMessage="1" error="Максимальное значение 5 000." prompt="Укажите сумму в тыс. рублей. " sqref="G143:H145 G84:H85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A132 A134 A78"/>
    <dataValidation type="whole" allowBlank="1" showInputMessage="1" showErrorMessage="1" error="Максимальное значение 8" prompt="Укажите количество каналов. " sqref="A128">
      <formula1>0</formula1>
      <formula2>8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19:A126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26:J126">
      <formula1>1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11:H112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11:J112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97:A102 A51:A54 A58:A63">
      <formula1>1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9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6 A72:A74 A7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5">
      <formula1>0</formula1>
      <formula2>500</formula2>
    </dataValidation>
    <dataValidation type="list" allowBlank="1" showInputMessage="1" showErrorMessage="1" error="Необходимо выбрать значение из предложенных" sqref="A95">
      <formula1>"в наличии,отсутствует"</formula1>
    </dataValidation>
    <dataValidation type="date" allowBlank="1" showInputMessage="1" showErrorMessage="1" error="Укажите дату в формате 00.00.0000" prompt="Укажите дату в формате 00.00.0000" sqref="F35:G36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5:J36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6">
      <formula1>0</formula1>
      <formula2>250</formula2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7:J17 A19:J19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12 A8:A9">
      <formula1>1</formula1>
      <formula2>500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</dataValidations>
  <hyperlinks>
    <hyperlink ref="I187" r:id="rId1"/>
    <hyperlink ref="I193" r:id="rId2"/>
    <hyperlink ref="I186" r:id="rId3"/>
    <hyperlink ref="A134" r:id="rId4"/>
    <hyperlink ref="A135" r:id="rId5"/>
    <hyperlink ref="A78" r:id="rId6"/>
    <hyperlink ref="A136" r:id="rId7"/>
    <hyperlink ref="A132" r:id="rId8"/>
    <hyperlink ref="A137" r:id="rId9" display="https://t.me/YglegorskoeSP"/>
    <hyperlink ref="A133" r:id="rId10"/>
  </hyperlinks>
  <printOptions horizontalCentered="1"/>
  <pageMargins left="0" right="0" top="0.39370078740157483" bottom="0.39370078740157483" header="0.39370078740157483" footer="0.39370078740157483"/>
  <pageSetup paperSize="9" fitToHeight="8" orientation="portrait" r:id="rId11"/>
  <headerFooter>
    <oddFooter>&amp;C&amp;P</oddFooter>
  </headerFooter>
  <rowBreaks count="5" manualBreakCount="5">
    <brk id="37" max="9" man="1"/>
    <brk id="78" max="9" man="1"/>
    <brk id="117" max="9" man="1"/>
    <brk id="153" max="9" man="1"/>
    <brk id="188" max="9" man="1"/>
  </rowBreak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E22"/>
  <sheetViews>
    <sheetView view="pageBreakPreview" zoomScale="70" zoomScaleNormal="90" zoomScaleSheetLayoutView="70" workbookViewId="0">
      <pane ySplit="12" topLeftCell="A13" activePane="bottomLeft" state="frozenSplit"/>
      <selection pane="bottomLeft" activeCell="C16" sqref="C16"/>
    </sheetView>
  </sheetViews>
  <sheetFormatPr defaultColWidth="8.59765625" defaultRowHeight="15.6"/>
  <cols>
    <col min="1" max="1" width="3.09765625" style="38" customWidth="1"/>
    <col min="2" max="2" width="41.19921875" style="38" customWidth="1"/>
    <col min="3" max="3" width="20.19921875" style="38" customWidth="1"/>
    <col min="4" max="4" width="11.09765625" style="55" customWidth="1"/>
    <col min="5" max="5" width="8.3984375" style="56" bestFit="1" customWidth="1"/>
    <col min="6" max="16384" width="8.59765625" style="38"/>
  </cols>
  <sheetData>
    <row r="1" spans="1:5">
      <c r="A1" s="278" t="s">
        <v>70</v>
      </c>
      <c r="B1" s="278"/>
      <c r="C1" s="278"/>
      <c r="D1" s="278"/>
      <c r="E1" s="278"/>
    </row>
    <row r="2" spans="1:5">
      <c r="A2" s="278" t="str">
        <f>ФОРМА!A6</f>
        <v>Углегорское сельское поселение</v>
      </c>
      <c r="B2" s="278"/>
      <c r="C2" s="278"/>
      <c r="D2" s="278"/>
      <c r="E2" s="278"/>
    </row>
    <row r="3" spans="1:5">
      <c r="A3" s="39"/>
      <c r="B3" s="39"/>
      <c r="C3" s="39"/>
      <c r="D3" s="40"/>
      <c r="E3" s="41"/>
    </row>
    <row r="4" spans="1:5">
      <c r="A4" s="279" t="s">
        <v>73</v>
      </c>
      <c r="B4" s="279"/>
      <c r="C4" s="42"/>
      <c r="D4" s="40"/>
      <c r="E4" s="41"/>
    </row>
    <row r="5" spans="1:5">
      <c r="A5" s="280" t="str">
        <f>ФОРМА!A8</f>
        <v>Приобретение материалов на ремонт сетей теплоснабжения в п. Углегорский и приобретение оборудования для водоподготовки в котельные Углегорского МПП ЖКХ</v>
      </c>
      <c r="B5" s="281"/>
      <c r="C5" s="281"/>
      <c r="D5" s="281"/>
      <c r="E5" s="282"/>
    </row>
    <row r="6" spans="1:5">
      <c r="A6" s="283"/>
      <c r="B6" s="284"/>
      <c r="C6" s="284"/>
      <c r="D6" s="284"/>
      <c r="E6" s="285"/>
    </row>
    <row r="7" spans="1:5">
      <c r="A7" s="283"/>
      <c r="B7" s="284"/>
      <c r="C7" s="284"/>
      <c r="D7" s="284"/>
      <c r="E7" s="285"/>
    </row>
    <row r="8" spans="1:5">
      <c r="A8" s="286"/>
      <c r="B8" s="287"/>
      <c r="C8" s="287"/>
      <c r="D8" s="287"/>
      <c r="E8" s="288"/>
    </row>
    <row r="9" spans="1:5">
      <c r="A9" s="43"/>
      <c r="B9" s="43"/>
      <c r="C9" s="43"/>
      <c r="D9" s="44"/>
      <c r="E9" s="45"/>
    </row>
    <row r="10" spans="1:5">
      <c r="A10" s="46" t="s">
        <v>74</v>
      </c>
      <c r="B10" s="47"/>
      <c r="C10" s="48">
        <v>4</v>
      </c>
      <c r="D10" s="44"/>
      <c r="E10" s="45"/>
    </row>
    <row r="12" spans="1:5" s="39" customFormat="1" ht="31.2">
      <c r="A12" s="49" t="s">
        <v>58</v>
      </c>
      <c r="B12" s="49" t="s">
        <v>71</v>
      </c>
      <c r="C12" s="49" t="s">
        <v>72</v>
      </c>
      <c r="D12" s="50" t="s">
        <v>59</v>
      </c>
      <c r="E12" s="51" t="s">
        <v>60</v>
      </c>
    </row>
    <row r="13" spans="1:5" ht="46.8">
      <c r="A13" s="57" t="s">
        <v>16</v>
      </c>
      <c r="B13" s="59" t="s">
        <v>110</v>
      </c>
      <c r="C13" s="58" t="s">
        <v>141</v>
      </c>
      <c r="D13" s="19">
        <f>ФОРМА!A106</f>
        <v>208</v>
      </c>
      <c r="E13" s="52">
        <f>ROUNDDOWN(IF(D13&lt;=200,D13/10,"20"),0)</f>
        <v>20</v>
      </c>
    </row>
    <row r="14" spans="1:5" ht="62.4">
      <c r="A14" s="57" t="s">
        <v>17</v>
      </c>
      <c r="B14" s="59" t="s">
        <v>111</v>
      </c>
      <c r="C14" s="58" t="s">
        <v>140</v>
      </c>
      <c r="D14" s="19">
        <f>ФОРМА!I113</f>
        <v>2087</v>
      </c>
      <c r="E14" s="52">
        <f>ROUNDDOWN(IF(D14&lt;=1500,D14/100,"15"),0)</f>
        <v>15</v>
      </c>
    </row>
    <row r="15" spans="1:5" ht="46.8">
      <c r="A15" s="57" t="s">
        <v>18</v>
      </c>
      <c r="B15" s="59" t="s">
        <v>136</v>
      </c>
      <c r="C15" s="58" t="s">
        <v>135</v>
      </c>
      <c r="D15" s="19">
        <f>ФОРМА!A128</f>
        <v>5</v>
      </c>
      <c r="E15" s="52">
        <f>ROUNDDOWN(IF(D15&lt;=5,D15,"5"),0)</f>
        <v>5</v>
      </c>
    </row>
    <row r="16" spans="1:5" ht="62.4">
      <c r="A16" s="57" t="s">
        <v>19</v>
      </c>
      <c r="B16" s="59" t="s">
        <v>142</v>
      </c>
      <c r="C16" s="58" t="s">
        <v>139</v>
      </c>
      <c r="D16" s="22">
        <f>ФОРМА!I144</f>
        <v>3.7752944729688917E-2</v>
      </c>
      <c r="E16" s="53">
        <f>ROUNDDOWN(IF(D16&lt;=25%,D16*100,"25"),0)</f>
        <v>3</v>
      </c>
    </row>
    <row r="17" spans="1:5" ht="62.4">
      <c r="A17" s="57" t="s">
        <v>53</v>
      </c>
      <c r="B17" s="59" t="s">
        <v>134</v>
      </c>
      <c r="C17" s="58" t="s">
        <v>138</v>
      </c>
      <c r="D17" s="22">
        <f>ФОРМА!I145</f>
        <v>1.2584314909896305E-2</v>
      </c>
      <c r="E17" s="53">
        <f>ROUNDDOWN(IF(D17&lt;=40%,D17/2*100,"20"),0)</f>
        <v>0</v>
      </c>
    </row>
    <row r="18" spans="1:5" ht="46.8">
      <c r="A18" s="57" t="s">
        <v>54</v>
      </c>
      <c r="B18" s="59" t="s">
        <v>112</v>
      </c>
      <c r="C18" s="58" t="s">
        <v>133</v>
      </c>
      <c r="D18" s="19">
        <f>ФОРМА!A168</f>
        <v>123</v>
      </c>
      <c r="E18" s="52">
        <f>ROUNDDOWN(IF(D18&lt;=120,D18/20,"6"),0)</f>
        <v>6</v>
      </c>
    </row>
    <row r="19" spans="1:5" ht="78">
      <c r="A19" s="57" t="s">
        <v>55</v>
      </c>
      <c r="B19" s="59" t="s">
        <v>113</v>
      </c>
      <c r="C19" s="58" t="s">
        <v>132</v>
      </c>
      <c r="D19" s="19">
        <f>ФОРМА!A178</f>
        <v>3</v>
      </c>
      <c r="E19" s="52">
        <f>ROUNDDOWN(IF(D19&lt;=3,D19,"3"),0)</f>
        <v>3</v>
      </c>
    </row>
    <row r="20" spans="1:5" ht="62.4">
      <c r="A20" s="57" t="s">
        <v>56</v>
      </c>
      <c r="B20" s="59" t="s">
        <v>137</v>
      </c>
      <c r="C20" s="58" t="s">
        <v>106</v>
      </c>
      <c r="D20" s="19" t="str">
        <f>ФОРМА!A95</f>
        <v>в наличии</v>
      </c>
      <c r="E20" s="52" t="str">
        <f>IF(D20="в наличии","1","0")</f>
        <v>1</v>
      </c>
    </row>
    <row r="21" spans="1:5" ht="109.2">
      <c r="A21" s="57" t="s">
        <v>57</v>
      </c>
      <c r="B21" s="59" t="s">
        <v>131</v>
      </c>
      <c r="C21" s="58" t="s">
        <v>107</v>
      </c>
      <c r="D21" s="19" t="str">
        <f>ФОРМА!A31</f>
        <v>в наличии</v>
      </c>
      <c r="E21" s="52" t="str">
        <f>IF(D21="в наличии","5","0")</f>
        <v>5</v>
      </c>
    </row>
    <row r="22" spans="1:5" s="54" customFormat="1">
      <c r="A22" s="277" t="s">
        <v>61</v>
      </c>
      <c r="B22" s="277"/>
      <c r="C22" s="277"/>
      <c r="D22" s="277"/>
      <c r="E22" s="51">
        <f>E13+E14+E15+E16+E17+E18+E19+E20+E21</f>
        <v>58</v>
      </c>
    </row>
  </sheetData>
  <mergeCells count="5">
    <mergeCell ref="A22:D22"/>
    <mergeCell ref="A2:E2"/>
    <mergeCell ref="A1:E1"/>
    <mergeCell ref="A4:B4"/>
    <mergeCell ref="A5:E8"/>
  </mergeCells>
  <pageMargins left="0.78740157480314965" right="0.39370078740157483" top="0.59055118110236227" bottom="0.59055118110236227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БАЛЛЫ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cp:lastPrinted>2022-08-12T07:46:17Z</cp:lastPrinted>
  <dcterms:created xsi:type="dcterms:W3CDTF">2019-10-03T05:08:16Z</dcterms:created>
  <dcterms:modified xsi:type="dcterms:W3CDTF">2023-02-22T10:06:44Z</dcterms:modified>
</cp:coreProperties>
</file>