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75" yWindow="0" windowWidth="14250" windowHeight="12165" tabRatio="875"/>
  </bookViews>
  <sheets>
    <sheet name="прил. 1.2" sheetId="21" r:id="rId1"/>
  </sheets>
  <definedNames>
    <definedName name="_xlnm.Print_Titles" localSheetId="0">'прил. 1.2'!$6:$9</definedName>
  </definedNames>
  <calcPr calcId="125725"/>
</workbook>
</file>

<file path=xl/calcChain.xml><?xml version="1.0" encoding="utf-8"?>
<calcChain xmlns="http://schemas.openxmlformats.org/spreadsheetml/2006/main">
  <c r="E65" i="21"/>
  <c r="O150" l="1"/>
  <c r="R150"/>
  <c r="M65"/>
  <c r="N65"/>
  <c r="O65"/>
  <c r="Q65"/>
  <c r="R65"/>
  <c r="L51"/>
  <c r="G160"/>
  <c r="L160" s="1"/>
  <c r="M160" s="1"/>
  <c r="G83"/>
  <c r="L94"/>
  <c r="L95"/>
  <c r="M95" s="1"/>
  <c r="L97"/>
  <c r="L98"/>
  <c r="L100"/>
  <c r="L101"/>
  <c r="M101" s="1"/>
  <c r="L103"/>
  <c r="L104"/>
  <c r="L106"/>
  <c r="L107"/>
  <c r="M107" s="1"/>
  <c r="L108"/>
  <c r="L109"/>
  <c r="M109" s="1"/>
  <c r="L110"/>
  <c r="L113"/>
  <c r="M113" s="1"/>
  <c r="L114"/>
  <c r="L116"/>
  <c r="L117"/>
  <c r="L119"/>
  <c r="M119" s="1"/>
  <c r="L120"/>
  <c r="L122"/>
  <c r="L123"/>
  <c r="L125"/>
  <c r="M125" s="1"/>
  <c r="L126"/>
  <c r="L127"/>
  <c r="M127" s="1"/>
  <c r="L128"/>
  <c r="L129"/>
  <c r="M129" s="1"/>
  <c r="L130"/>
  <c r="L131"/>
  <c r="M131" s="1"/>
  <c r="L133"/>
  <c r="L134"/>
  <c r="L135"/>
  <c r="L136"/>
  <c r="L137"/>
  <c r="L138"/>
  <c r="L139"/>
  <c r="L140"/>
  <c r="L141"/>
  <c r="L142"/>
  <c r="L143"/>
  <c r="L144"/>
  <c r="L145"/>
  <c r="L148"/>
  <c r="M148" s="1"/>
  <c r="L149"/>
  <c r="L151"/>
  <c r="L152"/>
  <c r="L154"/>
  <c r="L155"/>
  <c r="L156"/>
  <c r="L158"/>
  <c r="L159"/>
  <c r="M159" s="1"/>
  <c r="L161"/>
  <c r="M161" s="1"/>
  <c r="L162"/>
  <c r="L163"/>
  <c r="M163" s="1"/>
  <c r="L164"/>
  <c r="L165"/>
  <c r="M165" s="1"/>
  <c r="L166"/>
  <c r="L167"/>
  <c r="M167" s="1"/>
  <c r="L168"/>
  <c r="L169"/>
  <c r="M169" s="1"/>
  <c r="L170"/>
  <c r="L171"/>
  <c r="M171" s="1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81"/>
  <c r="L82"/>
  <c r="L83"/>
  <c r="L84"/>
  <c r="L85"/>
  <c r="L87"/>
  <c r="M87" s="1"/>
  <c r="L88"/>
  <c r="L89"/>
  <c r="M89" s="1"/>
  <c r="L90"/>
  <c r="L91"/>
  <c r="M91" s="1"/>
  <c r="L69"/>
  <c r="M69" s="1"/>
  <c r="L70"/>
  <c r="L71"/>
  <c r="M71" s="1"/>
  <c r="L72"/>
  <c r="L73"/>
  <c r="M73" s="1"/>
  <c r="L75"/>
  <c r="L76"/>
  <c r="L78"/>
  <c r="L79"/>
  <c r="M79" s="1"/>
  <c r="L67"/>
  <c r="L68"/>
  <c r="L66"/>
  <c r="G12"/>
  <c r="L30"/>
  <c r="G30"/>
  <c r="F172"/>
  <c r="F160"/>
  <c r="F157"/>
  <c r="F153"/>
  <c r="F150"/>
  <c r="F147"/>
  <c r="F132"/>
  <c r="F127"/>
  <c r="J127" s="1"/>
  <c r="F124"/>
  <c r="F121"/>
  <c r="F118"/>
  <c r="F115"/>
  <c r="F112"/>
  <c r="F105"/>
  <c r="F102"/>
  <c r="F99"/>
  <c r="F96"/>
  <c r="F93"/>
  <c r="F86"/>
  <c r="F83"/>
  <c r="F80"/>
  <c r="F77"/>
  <c r="F74"/>
  <c r="F71"/>
  <c r="J71" s="1"/>
  <c r="F65"/>
  <c r="F58"/>
  <c r="F49"/>
  <c r="J204"/>
  <c r="H204"/>
  <c r="J203"/>
  <c r="H203"/>
  <c r="J202"/>
  <c r="H202"/>
  <c r="J201"/>
  <c r="H201"/>
  <c r="J200"/>
  <c r="H200"/>
  <c r="J199"/>
  <c r="H199"/>
  <c r="J198"/>
  <c r="H198"/>
  <c r="J197"/>
  <c r="H197"/>
  <c r="J196"/>
  <c r="H196"/>
  <c r="J195"/>
  <c r="H195"/>
  <c r="J194"/>
  <c r="H194"/>
  <c r="J193"/>
  <c r="H193"/>
  <c r="J192"/>
  <c r="H192"/>
  <c r="J191"/>
  <c r="H191"/>
  <c r="J190"/>
  <c r="H190"/>
  <c r="J189"/>
  <c r="H189"/>
  <c r="J188"/>
  <c r="H188"/>
  <c r="J187"/>
  <c r="H187"/>
  <c r="J186"/>
  <c r="H186"/>
  <c r="J185"/>
  <c r="H185"/>
  <c r="J184"/>
  <c r="H184"/>
  <c r="J183"/>
  <c r="H183"/>
  <c r="J182"/>
  <c r="H182"/>
  <c r="J181"/>
  <c r="H181"/>
  <c r="J180"/>
  <c r="H180"/>
  <c r="J179"/>
  <c r="H179"/>
  <c r="J178"/>
  <c r="H178"/>
  <c r="J177"/>
  <c r="H177"/>
  <c r="J176"/>
  <c r="H176"/>
  <c r="J175"/>
  <c r="H175"/>
  <c r="J174"/>
  <c r="H174"/>
  <c r="J173"/>
  <c r="H173"/>
  <c r="J171"/>
  <c r="P171" s="1"/>
  <c r="H171"/>
  <c r="J170"/>
  <c r="P170" s="1"/>
  <c r="H170"/>
  <c r="J169"/>
  <c r="P169" s="1"/>
  <c r="H169"/>
  <c r="J168"/>
  <c r="P168" s="1"/>
  <c r="H168"/>
  <c r="J167"/>
  <c r="P167" s="1"/>
  <c r="H167"/>
  <c r="J166"/>
  <c r="P166" s="1"/>
  <c r="H166"/>
  <c r="J165"/>
  <c r="P165" s="1"/>
  <c r="H165"/>
  <c r="J164"/>
  <c r="P164" s="1"/>
  <c r="H164"/>
  <c r="J163"/>
  <c r="P163" s="1"/>
  <c r="H163"/>
  <c r="J162"/>
  <c r="P162" s="1"/>
  <c r="H162"/>
  <c r="J161"/>
  <c r="P161" s="1"/>
  <c r="H161"/>
  <c r="J160"/>
  <c r="J159"/>
  <c r="H159"/>
  <c r="J158"/>
  <c r="H158"/>
  <c r="J156"/>
  <c r="H156"/>
  <c r="J155"/>
  <c r="H155"/>
  <c r="J154"/>
  <c r="H154"/>
  <c r="J152"/>
  <c r="H152"/>
  <c r="J151"/>
  <c r="H151"/>
  <c r="J149"/>
  <c r="H149"/>
  <c r="J148"/>
  <c r="H148"/>
  <c r="J145"/>
  <c r="H145"/>
  <c r="J144"/>
  <c r="H144"/>
  <c r="J143"/>
  <c r="H143"/>
  <c r="J142"/>
  <c r="H142"/>
  <c r="J141"/>
  <c r="H141"/>
  <c r="J140"/>
  <c r="H140"/>
  <c r="J139"/>
  <c r="H139"/>
  <c r="J138"/>
  <c r="H138"/>
  <c r="J137"/>
  <c r="H137"/>
  <c r="J136"/>
  <c r="H136"/>
  <c r="J135"/>
  <c r="H135"/>
  <c r="J134"/>
  <c r="H134"/>
  <c r="J133"/>
  <c r="H133"/>
  <c r="J131"/>
  <c r="H131"/>
  <c r="J130"/>
  <c r="H130"/>
  <c r="J129"/>
  <c r="H129"/>
  <c r="J128"/>
  <c r="H128"/>
  <c r="I127"/>
  <c r="H127"/>
  <c r="J126"/>
  <c r="H126"/>
  <c r="J125"/>
  <c r="H125"/>
  <c r="J123"/>
  <c r="P123" s="1"/>
  <c r="H123"/>
  <c r="J122"/>
  <c r="P122" s="1"/>
  <c r="H122"/>
  <c r="J120"/>
  <c r="H120"/>
  <c r="J119"/>
  <c r="H119"/>
  <c r="J117"/>
  <c r="P117" s="1"/>
  <c r="H117"/>
  <c r="J116"/>
  <c r="P116" s="1"/>
  <c r="H116"/>
  <c r="J114"/>
  <c r="H114"/>
  <c r="J113"/>
  <c r="H113"/>
  <c r="J110"/>
  <c r="P110" s="1"/>
  <c r="H110"/>
  <c r="J109"/>
  <c r="P109" s="1"/>
  <c r="H109"/>
  <c r="J108"/>
  <c r="P108" s="1"/>
  <c r="H108"/>
  <c r="J107"/>
  <c r="P107" s="1"/>
  <c r="H107"/>
  <c r="J106"/>
  <c r="P106" s="1"/>
  <c r="H106"/>
  <c r="J104"/>
  <c r="H104"/>
  <c r="J103"/>
  <c r="H103"/>
  <c r="J101"/>
  <c r="P101" s="1"/>
  <c r="H101"/>
  <c r="J100"/>
  <c r="P100" s="1"/>
  <c r="H100"/>
  <c r="J98"/>
  <c r="H98"/>
  <c r="J97"/>
  <c r="H97"/>
  <c r="J95"/>
  <c r="P95" s="1"/>
  <c r="H95"/>
  <c r="J94"/>
  <c r="P94" s="1"/>
  <c r="H94"/>
  <c r="J91"/>
  <c r="H91"/>
  <c r="J90"/>
  <c r="H90"/>
  <c r="J89"/>
  <c r="H89"/>
  <c r="J88"/>
  <c r="H88"/>
  <c r="J87"/>
  <c r="H87"/>
  <c r="J85"/>
  <c r="P85" s="1"/>
  <c r="H85"/>
  <c r="J84"/>
  <c r="P84" s="1"/>
  <c r="H84"/>
  <c r="J83"/>
  <c r="J82"/>
  <c r="H82"/>
  <c r="J81"/>
  <c r="H81"/>
  <c r="J79"/>
  <c r="H79"/>
  <c r="J78"/>
  <c r="H78"/>
  <c r="J76"/>
  <c r="H76"/>
  <c r="J75"/>
  <c r="H75"/>
  <c r="J73"/>
  <c r="H73"/>
  <c r="J72"/>
  <c r="H72"/>
  <c r="J70"/>
  <c r="H70"/>
  <c r="J69"/>
  <c r="H69"/>
  <c r="J68"/>
  <c r="H68"/>
  <c r="J67"/>
  <c r="H67"/>
  <c r="J66"/>
  <c r="H66"/>
  <c r="J64"/>
  <c r="P64" s="1"/>
  <c r="H64"/>
  <c r="J63"/>
  <c r="P63" s="1"/>
  <c r="H63"/>
  <c r="J62"/>
  <c r="P62" s="1"/>
  <c r="H62"/>
  <c r="J61"/>
  <c r="P61" s="1"/>
  <c r="H61"/>
  <c r="J60"/>
  <c r="P60" s="1"/>
  <c r="H60"/>
  <c r="J59"/>
  <c r="P59" s="1"/>
  <c r="H59"/>
  <c r="J58"/>
  <c r="J57"/>
  <c r="H57"/>
  <c r="J56"/>
  <c r="H56"/>
  <c r="J55"/>
  <c r="H55"/>
  <c r="J54"/>
  <c r="H54"/>
  <c r="J53"/>
  <c r="H53"/>
  <c r="J52"/>
  <c r="H52"/>
  <c r="J51"/>
  <c r="H51"/>
  <c r="J50"/>
  <c r="H50"/>
  <c r="J48"/>
  <c r="H48"/>
  <c r="J46"/>
  <c r="H46"/>
  <c r="J44"/>
  <c r="H44"/>
  <c r="J43"/>
  <c r="H43"/>
  <c r="J42"/>
  <c r="H42"/>
  <c r="J41"/>
  <c r="H41"/>
  <c r="J40"/>
  <c r="H40"/>
  <c r="J39"/>
  <c r="H39"/>
  <c r="J38"/>
  <c r="H38"/>
  <c r="J37"/>
  <c r="H37"/>
  <c r="J36"/>
  <c r="H36"/>
  <c r="J35"/>
  <c r="H35"/>
  <c r="J34"/>
  <c r="H34"/>
  <c r="J33"/>
  <c r="H33"/>
  <c r="J31"/>
  <c r="H31"/>
  <c r="J29"/>
  <c r="H29"/>
  <c r="J28"/>
  <c r="H28"/>
  <c r="J27"/>
  <c r="H27"/>
  <c r="J26"/>
  <c r="H26"/>
  <c r="J25"/>
  <c r="H25"/>
  <c r="J24"/>
  <c r="H24"/>
  <c r="J23"/>
  <c r="H23"/>
  <c r="J22"/>
  <c r="H22"/>
  <c r="J21"/>
  <c r="H21"/>
  <c r="J20"/>
  <c r="H20"/>
  <c r="J19"/>
  <c r="H19"/>
  <c r="J18"/>
  <c r="H18"/>
  <c r="J17"/>
  <c r="H17"/>
  <c r="J16"/>
  <c r="H16"/>
  <c r="J15"/>
  <c r="H15"/>
  <c r="J14"/>
  <c r="H14"/>
  <c r="J13"/>
  <c r="H13"/>
  <c r="J11"/>
  <c r="H11"/>
  <c r="S204"/>
  <c r="P204"/>
  <c r="S203"/>
  <c r="P203"/>
  <c r="S202"/>
  <c r="P202"/>
  <c r="S201"/>
  <c r="P201"/>
  <c r="S200"/>
  <c r="P200"/>
  <c r="S199"/>
  <c r="P199"/>
  <c r="S198"/>
  <c r="P198"/>
  <c r="S197"/>
  <c r="P197"/>
  <c r="S196"/>
  <c r="P196"/>
  <c r="S195"/>
  <c r="P195"/>
  <c r="S194"/>
  <c r="P194"/>
  <c r="S193"/>
  <c r="P193"/>
  <c r="S192"/>
  <c r="P192"/>
  <c r="S191"/>
  <c r="P191"/>
  <c r="S190"/>
  <c r="P190"/>
  <c r="S189"/>
  <c r="P189"/>
  <c r="S188"/>
  <c r="P188"/>
  <c r="S187"/>
  <c r="P187"/>
  <c r="S186"/>
  <c r="P186"/>
  <c r="S185"/>
  <c r="P185"/>
  <c r="S184"/>
  <c r="P184"/>
  <c r="S183"/>
  <c r="P183"/>
  <c r="S182"/>
  <c r="P182"/>
  <c r="S181"/>
  <c r="P181"/>
  <c r="S180"/>
  <c r="P180"/>
  <c r="S179"/>
  <c r="P179"/>
  <c r="S178"/>
  <c r="P178"/>
  <c r="S177"/>
  <c r="P177"/>
  <c r="S176"/>
  <c r="P176"/>
  <c r="S175"/>
  <c r="P175"/>
  <c r="S174"/>
  <c r="P174"/>
  <c r="S173"/>
  <c r="P173"/>
  <c r="R172"/>
  <c r="S171"/>
  <c r="S170"/>
  <c r="S169"/>
  <c r="S168"/>
  <c r="S167"/>
  <c r="S166"/>
  <c r="S165"/>
  <c r="S164"/>
  <c r="S163"/>
  <c r="S162"/>
  <c r="S161"/>
  <c r="R160"/>
  <c r="S159"/>
  <c r="P159"/>
  <c r="S158"/>
  <c r="P158"/>
  <c r="R157"/>
  <c r="S156"/>
  <c r="P156"/>
  <c r="S155"/>
  <c r="P155"/>
  <c r="S154"/>
  <c r="P154"/>
  <c r="R153"/>
  <c r="S152"/>
  <c r="P152"/>
  <c r="S151"/>
  <c r="P151"/>
  <c r="S149"/>
  <c r="P149"/>
  <c r="S148"/>
  <c r="P148"/>
  <c r="R147"/>
  <c r="S145"/>
  <c r="P145"/>
  <c r="S144"/>
  <c r="P144"/>
  <c r="S143"/>
  <c r="P143"/>
  <c r="S142"/>
  <c r="P142"/>
  <c r="S141"/>
  <c r="P141"/>
  <c r="S140"/>
  <c r="P140"/>
  <c r="S139"/>
  <c r="P139"/>
  <c r="S138"/>
  <c r="P138"/>
  <c r="S137"/>
  <c r="P137"/>
  <c r="S136"/>
  <c r="P136"/>
  <c r="S135"/>
  <c r="P135"/>
  <c r="S134"/>
  <c r="P134"/>
  <c r="S133"/>
  <c r="P133"/>
  <c r="R132"/>
  <c r="S132" s="1"/>
  <c r="S131"/>
  <c r="P131"/>
  <c r="S130"/>
  <c r="P130"/>
  <c r="S129"/>
  <c r="P129"/>
  <c r="S128"/>
  <c r="P128"/>
  <c r="R127"/>
  <c r="Q127"/>
  <c r="S126"/>
  <c r="P126"/>
  <c r="S125"/>
  <c r="P125"/>
  <c r="R124"/>
  <c r="S123"/>
  <c r="S122"/>
  <c r="R121"/>
  <c r="S120"/>
  <c r="P120"/>
  <c r="S119"/>
  <c r="P119"/>
  <c r="R118"/>
  <c r="S117"/>
  <c r="S116"/>
  <c r="R115"/>
  <c r="S114"/>
  <c r="P114"/>
  <c r="S113"/>
  <c r="P113"/>
  <c r="R112"/>
  <c r="S110"/>
  <c r="S109"/>
  <c r="S108"/>
  <c r="S107"/>
  <c r="S106"/>
  <c r="R105"/>
  <c r="S104"/>
  <c r="P104"/>
  <c r="S103"/>
  <c r="P103"/>
  <c r="R102"/>
  <c r="S101"/>
  <c r="S100"/>
  <c r="R99"/>
  <c r="S98"/>
  <c r="P98"/>
  <c r="S97"/>
  <c r="P97"/>
  <c r="R96"/>
  <c r="S95"/>
  <c r="S94"/>
  <c r="R93"/>
  <c r="S91"/>
  <c r="P91"/>
  <c r="S90"/>
  <c r="P90"/>
  <c r="S89"/>
  <c r="P89"/>
  <c r="S88"/>
  <c r="P88"/>
  <c r="S87"/>
  <c r="P87"/>
  <c r="R86"/>
  <c r="S85"/>
  <c r="S84"/>
  <c r="S82"/>
  <c r="P82"/>
  <c r="S81"/>
  <c r="P81"/>
  <c r="R80"/>
  <c r="S79"/>
  <c r="P79"/>
  <c r="S78"/>
  <c r="P78"/>
  <c r="R77"/>
  <c r="S76"/>
  <c r="P76"/>
  <c r="S75"/>
  <c r="P75"/>
  <c r="R74"/>
  <c r="S73"/>
  <c r="P73"/>
  <c r="S72"/>
  <c r="P72"/>
  <c r="R71"/>
  <c r="S70"/>
  <c r="P70"/>
  <c r="S69"/>
  <c r="P69"/>
  <c r="S68"/>
  <c r="P68"/>
  <c r="S67"/>
  <c r="P67"/>
  <c r="S66"/>
  <c r="P66"/>
  <c r="P65" s="1"/>
  <c r="S64"/>
  <c r="S63"/>
  <c r="S62"/>
  <c r="S61"/>
  <c r="S60"/>
  <c r="S59"/>
  <c r="R58"/>
  <c r="S57"/>
  <c r="P57"/>
  <c r="S56"/>
  <c r="P56"/>
  <c r="S55"/>
  <c r="P55"/>
  <c r="S54"/>
  <c r="P54"/>
  <c r="S53"/>
  <c r="P53"/>
  <c r="S52"/>
  <c r="P52"/>
  <c r="S51"/>
  <c r="P51"/>
  <c r="S50"/>
  <c r="P50"/>
  <c r="R49"/>
  <c r="S48"/>
  <c r="P48"/>
  <c r="S46"/>
  <c r="P46"/>
  <c r="S44"/>
  <c r="P44"/>
  <c r="S43"/>
  <c r="P43"/>
  <c r="S42"/>
  <c r="P42"/>
  <c r="S41"/>
  <c r="P41"/>
  <c r="S40"/>
  <c r="P40"/>
  <c r="S39"/>
  <c r="P39"/>
  <c r="S38"/>
  <c r="P38"/>
  <c r="S37"/>
  <c r="P37"/>
  <c r="S36"/>
  <c r="P36"/>
  <c r="S35"/>
  <c r="P35"/>
  <c r="S34"/>
  <c r="P34"/>
  <c r="S33"/>
  <c r="P33"/>
  <c r="R32"/>
  <c r="R30" s="1"/>
  <c r="S31"/>
  <c r="P31"/>
  <c r="S29"/>
  <c r="P29"/>
  <c r="S28"/>
  <c r="P28"/>
  <c r="S27"/>
  <c r="P27"/>
  <c r="S26"/>
  <c r="P26"/>
  <c r="S25"/>
  <c r="P25"/>
  <c r="S24"/>
  <c r="P24"/>
  <c r="S23"/>
  <c r="P23"/>
  <c r="S22"/>
  <c r="P22"/>
  <c r="S21"/>
  <c r="P21"/>
  <c r="S20"/>
  <c r="P20"/>
  <c r="S19"/>
  <c r="P19"/>
  <c r="S18"/>
  <c r="P18"/>
  <c r="S17"/>
  <c r="P17"/>
  <c r="S16"/>
  <c r="P16"/>
  <c r="S15"/>
  <c r="P15"/>
  <c r="S14"/>
  <c r="P14"/>
  <c r="S13"/>
  <c r="P13"/>
  <c r="R12"/>
  <c r="S11"/>
  <c r="P11"/>
  <c r="O172"/>
  <c r="O160"/>
  <c r="P160" s="1"/>
  <c r="O157"/>
  <c r="O153"/>
  <c r="O147"/>
  <c r="O132"/>
  <c r="O127"/>
  <c r="O124"/>
  <c r="O121"/>
  <c r="O118"/>
  <c r="O115"/>
  <c r="S115" s="1"/>
  <c r="O112"/>
  <c r="O111"/>
  <c r="O105"/>
  <c r="O102"/>
  <c r="O99"/>
  <c r="O96"/>
  <c r="S96" s="1"/>
  <c r="O93"/>
  <c r="O92"/>
  <c r="O86"/>
  <c r="O83"/>
  <c r="P83" s="1"/>
  <c r="O80"/>
  <c r="O77"/>
  <c r="S77" s="1"/>
  <c r="O74"/>
  <c r="O71"/>
  <c r="O58"/>
  <c r="S58" s="1"/>
  <c r="O49"/>
  <c r="O32"/>
  <c r="O30" s="1"/>
  <c r="O12"/>
  <c r="M46"/>
  <c r="M48"/>
  <c r="M50"/>
  <c r="M51"/>
  <c r="M52"/>
  <c r="M53"/>
  <c r="M54"/>
  <c r="M55"/>
  <c r="M56"/>
  <c r="M57"/>
  <c r="M58"/>
  <c r="M59"/>
  <c r="M60"/>
  <c r="M61"/>
  <c r="M62"/>
  <c r="M63"/>
  <c r="M64"/>
  <c r="M66"/>
  <c r="M67"/>
  <c r="M68"/>
  <c r="M70"/>
  <c r="M72"/>
  <c r="M75"/>
  <c r="M76"/>
  <c r="M78"/>
  <c r="M81"/>
  <c r="M82"/>
  <c r="M83"/>
  <c r="M84"/>
  <c r="M85"/>
  <c r="M88"/>
  <c r="M90"/>
  <c r="M94"/>
  <c r="M97"/>
  <c r="M98"/>
  <c r="M100"/>
  <c r="M103"/>
  <c r="M104"/>
  <c r="M106"/>
  <c r="M108"/>
  <c r="M110"/>
  <c r="M114"/>
  <c r="M116"/>
  <c r="M117"/>
  <c r="M120"/>
  <c r="M122"/>
  <c r="M123"/>
  <c r="M126"/>
  <c r="M128"/>
  <c r="M130"/>
  <c r="M133"/>
  <c r="M134"/>
  <c r="M135"/>
  <c r="M136"/>
  <c r="M137"/>
  <c r="M138"/>
  <c r="M139"/>
  <c r="M140"/>
  <c r="M141"/>
  <c r="M142"/>
  <c r="M143"/>
  <c r="M144"/>
  <c r="M145"/>
  <c r="M149"/>
  <c r="M151"/>
  <c r="M152"/>
  <c r="M154"/>
  <c r="M155"/>
  <c r="M156"/>
  <c r="M158"/>
  <c r="M162"/>
  <c r="M164"/>
  <c r="M166"/>
  <c r="M168"/>
  <c r="M170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K65"/>
  <c r="K47" s="1"/>
  <c r="K80"/>
  <c r="K153"/>
  <c r="K172"/>
  <c r="K49"/>
  <c r="L49"/>
  <c r="G80"/>
  <c r="J80" s="1"/>
  <c r="G65"/>
  <c r="J65" s="1"/>
  <c r="R146" l="1"/>
  <c r="O146"/>
  <c r="R47"/>
  <c r="S47" s="1"/>
  <c r="O47"/>
  <c r="O45" s="1"/>
  <c r="L65"/>
  <c r="P71"/>
  <c r="P127"/>
  <c r="S71"/>
  <c r="S83"/>
  <c r="S121"/>
  <c r="S153"/>
  <c r="S160"/>
  <c r="K146"/>
  <c r="S102"/>
  <c r="F47"/>
  <c r="F111"/>
  <c r="L80"/>
  <c r="P80"/>
  <c r="S12"/>
  <c r="S30"/>
  <c r="S32"/>
  <c r="S49"/>
  <c r="S74"/>
  <c r="S86"/>
  <c r="S93"/>
  <c r="S105"/>
  <c r="S112"/>
  <c r="S124"/>
  <c r="S147"/>
  <c r="S150"/>
  <c r="S172"/>
  <c r="K45"/>
  <c r="M80"/>
  <c r="P58"/>
  <c r="S65"/>
  <c r="S80"/>
  <c r="S99"/>
  <c r="S118"/>
  <c r="S127"/>
  <c r="S157"/>
  <c r="F92"/>
  <c r="F146"/>
  <c r="R10"/>
  <c r="R92"/>
  <c r="R111"/>
  <c r="S111" s="1"/>
  <c r="O10"/>
  <c r="G49"/>
  <c r="L12"/>
  <c r="L10" s="1"/>
  <c r="K10"/>
  <c r="S146" l="1"/>
  <c r="K205"/>
  <c r="G10"/>
  <c r="J12"/>
  <c r="P12" s="1"/>
  <c r="J49"/>
  <c r="P49" s="1"/>
  <c r="M49"/>
  <c r="O205"/>
  <c r="F45"/>
  <c r="S10"/>
  <c r="S92"/>
  <c r="R45"/>
  <c r="S45" s="1"/>
  <c r="G172"/>
  <c r="L172" s="1"/>
  <c r="G157"/>
  <c r="L157" s="1"/>
  <c r="G153"/>
  <c r="L153" s="1"/>
  <c r="G150"/>
  <c r="L150" s="1"/>
  <c r="G147"/>
  <c r="L147" s="1"/>
  <c r="G132"/>
  <c r="L132" s="1"/>
  <c r="G124"/>
  <c r="L124" s="1"/>
  <c r="G121"/>
  <c r="L121" s="1"/>
  <c r="G118"/>
  <c r="L118" s="1"/>
  <c r="G115"/>
  <c r="L115" s="1"/>
  <c r="G112"/>
  <c r="L112" s="1"/>
  <c r="G105"/>
  <c r="L105" s="1"/>
  <c r="G102"/>
  <c r="L102" s="1"/>
  <c r="G99"/>
  <c r="L99" s="1"/>
  <c r="G96"/>
  <c r="L96" s="1"/>
  <c r="G93"/>
  <c r="L93" s="1"/>
  <c r="G86"/>
  <c r="L86" s="1"/>
  <c r="G77"/>
  <c r="L77" s="1"/>
  <c r="G74"/>
  <c r="L74" s="1"/>
  <c r="L47" s="1"/>
  <c r="D12"/>
  <c r="H12" s="1"/>
  <c r="E12"/>
  <c r="F12"/>
  <c r="C12"/>
  <c r="J74" l="1"/>
  <c r="P74" s="1"/>
  <c r="M74"/>
  <c r="J86"/>
  <c r="P86" s="1"/>
  <c r="M86"/>
  <c r="M96"/>
  <c r="J96"/>
  <c r="P96" s="1"/>
  <c r="M102"/>
  <c r="J102"/>
  <c r="P102" s="1"/>
  <c r="J112"/>
  <c r="P112" s="1"/>
  <c r="M112"/>
  <c r="J118"/>
  <c r="P118" s="1"/>
  <c r="M118"/>
  <c r="J124"/>
  <c r="P124" s="1"/>
  <c r="M124"/>
  <c r="J147"/>
  <c r="P147" s="1"/>
  <c r="M147"/>
  <c r="J153"/>
  <c r="P153" s="1"/>
  <c r="M153"/>
  <c r="J172"/>
  <c r="P172" s="1"/>
  <c r="M172"/>
  <c r="M10"/>
  <c r="J77"/>
  <c r="P77" s="1"/>
  <c r="M77"/>
  <c r="J93"/>
  <c r="P93" s="1"/>
  <c r="M93"/>
  <c r="J99"/>
  <c r="P99" s="1"/>
  <c r="M99"/>
  <c r="J105"/>
  <c r="P105" s="1"/>
  <c r="M105"/>
  <c r="J115"/>
  <c r="P115" s="1"/>
  <c r="M115"/>
  <c r="J121"/>
  <c r="P121" s="1"/>
  <c r="M121"/>
  <c r="M132"/>
  <c r="J132"/>
  <c r="P132" s="1"/>
  <c r="J150"/>
  <c r="P150" s="1"/>
  <c r="M150"/>
  <c r="J157"/>
  <c r="P157" s="1"/>
  <c r="M157"/>
  <c r="G47"/>
  <c r="R205"/>
  <c r="S205" s="1"/>
  <c r="G146"/>
  <c r="L146" s="1"/>
  <c r="G111"/>
  <c r="L111" s="1"/>
  <c r="G92"/>
  <c r="L92" s="1"/>
  <c r="L45" l="1"/>
  <c r="L205" s="1"/>
  <c r="M111"/>
  <c r="J111"/>
  <c r="P111" s="1"/>
  <c r="M92"/>
  <c r="J92"/>
  <c r="P92" s="1"/>
  <c r="G45"/>
  <c r="M146"/>
  <c r="J146"/>
  <c r="P146" s="1"/>
  <c r="J47"/>
  <c r="P47" s="1"/>
  <c r="M47"/>
  <c r="E172"/>
  <c r="D172"/>
  <c r="C172"/>
  <c r="E160"/>
  <c r="D160"/>
  <c r="H160" s="1"/>
  <c r="C160"/>
  <c r="E157"/>
  <c r="D157"/>
  <c r="H157" s="1"/>
  <c r="C157"/>
  <c r="E153"/>
  <c r="D153"/>
  <c r="H153" s="1"/>
  <c r="C153"/>
  <c r="E150"/>
  <c r="D150"/>
  <c r="H150" s="1"/>
  <c r="C150"/>
  <c r="E147"/>
  <c r="D147"/>
  <c r="H147" s="1"/>
  <c r="C147"/>
  <c r="E132"/>
  <c r="D132"/>
  <c r="H132" s="1"/>
  <c r="C132"/>
  <c r="E124"/>
  <c r="D124"/>
  <c r="H124" s="1"/>
  <c r="C124"/>
  <c r="E121"/>
  <c r="D121"/>
  <c r="H121" s="1"/>
  <c r="C121"/>
  <c r="E118"/>
  <c r="D118"/>
  <c r="H118" s="1"/>
  <c r="C118"/>
  <c r="E115"/>
  <c r="D115"/>
  <c r="H115" s="1"/>
  <c r="C115"/>
  <c r="E112"/>
  <c r="D112"/>
  <c r="C112"/>
  <c r="E105"/>
  <c r="D105"/>
  <c r="H105" s="1"/>
  <c r="C105"/>
  <c r="E102"/>
  <c r="D102"/>
  <c r="H102" s="1"/>
  <c r="C102"/>
  <c r="E99"/>
  <c r="D99"/>
  <c r="H99" s="1"/>
  <c r="C99"/>
  <c r="E96"/>
  <c r="D96"/>
  <c r="H96" s="1"/>
  <c r="C96"/>
  <c r="E93"/>
  <c r="E92" s="1"/>
  <c r="D93"/>
  <c r="C93"/>
  <c r="E86"/>
  <c r="D86"/>
  <c r="H86" s="1"/>
  <c r="C86"/>
  <c r="E83"/>
  <c r="D83"/>
  <c r="H83" s="1"/>
  <c r="C83"/>
  <c r="E80"/>
  <c r="D80"/>
  <c r="H80" s="1"/>
  <c r="C80"/>
  <c r="E77"/>
  <c r="D77"/>
  <c r="H77" s="1"/>
  <c r="C77"/>
  <c r="E74"/>
  <c r="D74"/>
  <c r="H74" s="1"/>
  <c r="C74"/>
  <c r="E71"/>
  <c r="D71"/>
  <c r="H71" s="1"/>
  <c r="C71"/>
  <c r="D65"/>
  <c r="H65" s="1"/>
  <c r="C65"/>
  <c r="E58"/>
  <c r="D58"/>
  <c r="H58" s="1"/>
  <c r="C58"/>
  <c r="E49"/>
  <c r="D49"/>
  <c r="H49" s="1"/>
  <c r="C49"/>
  <c r="F32"/>
  <c r="E32"/>
  <c r="E30" s="1"/>
  <c r="E10" s="1"/>
  <c r="D32"/>
  <c r="C32"/>
  <c r="C30" s="1"/>
  <c r="C10" s="1"/>
  <c r="C111" l="1"/>
  <c r="D30"/>
  <c r="H32"/>
  <c r="F30"/>
  <c r="J32"/>
  <c r="P32" s="1"/>
  <c r="D92"/>
  <c r="H92" s="1"/>
  <c r="H93"/>
  <c r="D146"/>
  <c r="H146" s="1"/>
  <c r="H172"/>
  <c r="M45"/>
  <c r="J45"/>
  <c r="P45" s="1"/>
  <c r="G205"/>
  <c r="D111"/>
  <c r="H111" s="1"/>
  <c r="H112"/>
  <c r="C47"/>
  <c r="E47"/>
  <c r="D47"/>
  <c r="H47" s="1"/>
  <c r="C92"/>
  <c r="E111"/>
  <c r="E146"/>
  <c r="C146"/>
  <c r="F10" l="1"/>
  <c r="J30"/>
  <c r="P30" s="1"/>
  <c r="D10"/>
  <c r="H10" s="1"/>
  <c r="H30"/>
  <c r="M205"/>
  <c r="D45"/>
  <c r="C45"/>
  <c r="C205" s="1"/>
  <c r="E45"/>
  <c r="E205" s="1"/>
  <c r="D205" l="1"/>
  <c r="H205" s="1"/>
  <c r="H45"/>
  <c r="F205"/>
  <c r="J205" s="1"/>
  <c r="P205" s="1"/>
  <c r="J10"/>
  <c r="P10" s="1"/>
</calcChain>
</file>

<file path=xl/sharedStrings.xml><?xml version="1.0" encoding="utf-8"?>
<sst xmlns="http://schemas.openxmlformats.org/spreadsheetml/2006/main" count="394" uniqueCount="336">
  <si>
    <t>№ п/п</t>
  </si>
  <si>
    <t>1</t>
  </si>
  <si>
    <t>2</t>
  </si>
  <si>
    <t>(тыс. рублей)</t>
  </si>
  <si>
    <t xml:space="preserve">  </t>
  </si>
  <si>
    <t>из них:</t>
  </si>
  <si>
    <t xml:space="preserve">(без учета целевых межбюджетных трансфертов из других бюджетов бюджетной системы)   </t>
  </si>
  <si>
    <t>Наименование показателей</t>
  </si>
  <si>
    <t xml:space="preserve">           </t>
  </si>
  <si>
    <t>2.5.</t>
  </si>
  <si>
    <t>3.1.</t>
  </si>
  <si>
    <t>3.5.</t>
  </si>
  <si>
    <t>3.6.</t>
  </si>
  <si>
    <t>4.1.</t>
  </si>
  <si>
    <t xml:space="preserve">   Доходы, всего </t>
  </si>
  <si>
    <t xml:space="preserve">   в том числе:</t>
  </si>
  <si>
    <t xml:space="preserve">   Налоговые и неналоговые доходы, всего:</t>
  </si>
  <si>
    <t xml:space="preserve">   Из них доходы от уплаты акцизов на нефтепродукты (коды: 1 03 02230 01 0000 110, 1 03 02240 01 0000 110, 1 03 02250 01 0000 110, 1 03 02260 01 0000 110, 1 03 02280 01 0000 110).</t>
  </si>
  <si>
    <t xml:space="preserve">   Дотации всего, в том числе:</t>
  </si>
  <si>
    <t xml:space="preserve">  2.1.</t>
  </si>
  <si>
    <t xml:space="preserve">   Дотации на выравнивание бюджетной обеспеченности   муниципальных районов и городских округов</t>
  </si>
  <si>
    <t xml:space="preserve">  2.2.</t>
  </si>
  <si>
    <t xml:space="preserve">   Дотации на выравнивание бюджетной обеспеченности поселений</t>
  </si>
  <si>
    <t xml:space="preserve">  2.2.1.</t>
  </si>
  <si>
    <t xml:space="preserve">    за счет средств областного бюджета</t>
  </si>
  <si>
    <t xml:space="preserve">  2.2.2.</t>
  </si>
  <si>
    <t xml:space="preserve">   за счет собственных средств муниципальных районов</t>
  </si>
  <si>
    <t xml:space="preserve">  2.3.</t>
  </si>
  <si>
    <t xml:space="preserve">   Дотации на поддержку мер по обеспечению сбалансированности местных бюджетов / иные МБТ (для поселений)</t>
  </si>
  <si>
    <t xml:space="preserve">  2.4.</t>
  </si>
  <si>
    <t xml:space="preserve">   Дотации на повышение заработной платы в соответствии с Указами Президента РФ / иные МБТ (для поселений) </t>
  </si>
  <si>
    <t xml:space="preserve">  2.5.</t>
  </si>
  <si>
    <t xml:space="preserve">   Прочие дотации, в том числе гранты</t>
  </si>
  <si>
    <t xml:space="preserve">   Нецелевые остатки средств бюджетов на начало периода</t>
  </si>
  <si>
    <t>из них средства дорожного фонда</t>
  </si>
  <si>
    <t xml:space="preserve">   Возврат бюджетных кредитов от поселений</t>
  </si>
  <si>
    <t xml:space="preserve">   Получение бюджетных кредитов </t>
  </si>
  <si>
    <t xml:space="preserve">   Получение  кредитов кредитных организаций</t>
  </si>
  <si>
    <t xml:space="preserve">   Иные нецелевые ресурсы </t>
  </si>
  <si>
    <t>7.1.</t>
  </si>
  <si>
    <t>иные МБТ, предоставляемые бюджету района за счёт остатка средств дорожного фонда поселений на 01.01.2017</t>
  </si>
  <si>
    <t xml:space="preserve">   Расходы, всего</t>
  </si>
  <si>
    <t xml:space="preserve">    в том числе</t>
  </si>
  <si>
    <t xml:space="preserve">  1.1.</t>
  </si>
  <si>
    <t xml:space="preserve">   Заработная плата с начислениями, всего</t>
  </si>
  <si>
    <t xml:space="preserve">   в том числе работникам:</t>
  </si>
  <si>
    <t xml:space="preserve">  1.1.1.</t>
  </si>
  <si>
    <t xml:space="preserve">    - аппарата управления </t>
  </si>
  <si>
    <t xml:space="preserve">  1.1.2.</t>
  </si>
  <si>
    <t xml:space="preserve">    - бюджетных и автономных учреждений </t>
  </si>
  <si>
    <t>1.1.2.1.</t>
  </si>
  <si>
    <t xml:space="preserve"> в соответствии с полномочиями, переданными с 01.01.2017 на уровень муниципального района в соответствии с ОЗ от 28.12.2015 №486-ЗС (библиотечное обслуживание в границах поселений)</t>
  </si>
  <si>
    <t xml:space="preserve">  1.1.3.</t>
  </si>
  <si>
    <t xml:space="preserve">    - казенных учреждений</t>
  </si>
  <si>
    <t>1.1.3.1.</t>
  </si>
  <si>
    <t xml:space="preserve">  1.1.4.</t>
  </si>
  <si>
    <t xml:space="preserve">   справочно: на повышение заработной платы в соответствии с Указами Президента РФ от 7.05.2012 № 597, от 1.06.2012 № 761 и от 28.12.2012 № 1688</t>
  </si>
  <si>
    <t xml:space="preserve">  1.1.4.1.</t>
  </si>
  <si>
    <t xml:space="preserve">     - педагогическим работникам учреждений дополнительного образования детей и дошкольных образовательных учреждений</t>
  </si>
  <si>
    <t xml:space="preserve">  1.1.4.2.</t>
  </si>
  <si>
    <t xml:space="preserve">    - педагогическим работникам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</si>
  <si>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 xml:space="preserve">  1.1.4.3.</t>
  </si>
  <si>
    <t xml:space="preserve">    - работникам учреждений культуры</t>
  </si>
  <si>
    <t>1.1.4.3.1.</t>
  </si>
  <si>
    <t>из них: в соответствии с полномочиями, переданными с 01.01.2017 на уровень муниципального района в соответствии с ОЗ от 28.12.2015 №486-ЗС (библиотечное обслуживание в границах поселений)</t>
  </si>
  <si>
    <t xml:space="preserve">  1.2.</t>
  </si>
  <si>
    <t xml:space="preserve">   Коммунальные услуги, ВСЕГО:</t>
  </si>
  <si>
    <t xml:space="preserve">  1.2.1.</t>
  </si>
  <si>
    <t xml:space="preserve">    - коммунальные услуги (в том числе уличное освещение)</t>
  </si>
  <si>
    <t>1.2.1.1.</t>
  </si>
  <si>
    <t>из них уличное освещение</t>
  </si>
  <si>
    <t xml:space="preserve">  1.2.2.</t>
  </si>
  <si>
    <t xml:space="preserve">    - бюджетные и автономные учреждения</t>
  </si>
  <si>
    <t>1.2.2.1</t>
  </si>
  <si>
    <t xml:space="preserve">  1.3.</t>
  </si>
  <si>
    <t xml:space="preserve">   Услуги связи, ВСЕГО:</t>
  </si>
  <si>
    <t xml:space="preserve">  1.3.1.</t>
  </si>
  <si>
    <t xml:space="preserve">    - услуги связи</t>
  </si>
  <si>
    <t xml:space="preserve">  1.3.2.</t>
  </si>
  <si>
    <t xml:space="preserve">  1.4.</t>
  </si>
  <si>
    <t xml:space="preserve">   Питание, ВСЕГО:</t>
  </si>
  <si>
    <t xml:space="preserve">  1.4.1.</t>
  </si>
  <si>
    <t xml:space="preserve">    - питание </t>
  </si>
  <si>
    <t xml:space="preserve">  1.4.2.</t>
  </si>
  <si>
    <t xml:space="preserve">  1.5.</t>
  </si>
  <si>
    <t xml:space="preserve">   Медикаменты, ВСЕГО:</t>
  </si>
  <si>
    <t xml:space="preserve">  1.5.1.</t>
  </si>
  <si>
    <t xml:space="preserve">    - медикаменты</t>
  </si>
  <si>
    <t xml:space="preserve">  1.5.2.</t>
  </si>
  <si>
    <t xml:space="preserve">  1.6.</t>
  </si>
  <si>
    <t xml:space="preserve">   Котельное и печное отопление, ВСЕГО:</t>
  </si>
  <si>
    <t xml:space="preserve">  1.6.1.</t>
  </si>
  <si>
    <t xml:space="preserve">    - котельное и печное отопление</t>
  </si>
  <si>
    <t xml:space="preserve">  1.6.2.</t>
  </si>
  <si>
    <t xml:space="preserve">  1.7.</t>
  </si>
  <si>
    <t xml:space="preserve">   Горюче-смазочные материалы, ВСЕГО:</t>
  </si>
  <si>
    <t xml:space="preserve">  1.7.1.</t>
  </si>
  <si>
    <t xml:space="preserve">    - горюче-смазочные материалы</t>
  </si>
  <si>
    <t xml:space="preserve">  1.7.2.</t>
  </si>
  <si>
    <t xml:space="preserve">  1.8.</t>
  </si>
  <si>
    <t xml:space="preserve">   Социальное обеспечение населения, ВСЕГО:</t>
  </si>
  <si>
    <t xml:space="preserve">  1.8.1.</t>
  </si>
  <si>
    <t xml:space="preserve">    - доплаты к пенсиям муниципальных служащих</t>
  </si>
  <si>
    <t xml:space="preserve">  1.8.2.</t>
  </si>
  <si>
    <t xml:space="preserve">    - социальное обеспечение населения</t>
  </si>
  <si>
    <t xml:space="preserve">  1.8.3.</t>
  </si>
  <si>
    <t xml:space="preserve">    - выплаты адресной социальной помощи</t>
  </si>
  <si>
    <t xml:space="preserve">  1.8.4.</t>
  </si>
  <si>
    <t xml:space="preserve">  1.9.</t>
  </si>
  <si>
    <t xml:space="preserve">    Расходы на обслуживание муниципального долга</t>
  </si>
  <si>
    <t xml:space="preserve">   Расходы на софинансирование областных субсидий всего, в том числе:</t>
  </si>
  <si>
    <t xml:space="preserve">   Капитальный ремонт, ВСЕГО:</t>
  </si>
  <si>
    <t xml:space="preserve">  2.1.1.</t>
  </si>
  <si>
    <t xml:space="preserve">    - капитальный ремонт</t>
  </si>
  <si>
    <t xml:space="preserve">  2.1.2.</t>
  </si>
  <si>
    <t xml:space="preserve">   Капитальное строительство,ВСЕГО:</t>
  </si>
  <si>
    <t xml:space="preserve">    - капитальное строительство </t>
  </si>
  <si>
    <t xml:space="preserve">   Приобретение оборудования, ВСЕГО:</t>
  </si>
  <si>
    <t xml:space="preserve">  2.3.1.</t>
  </si>
  <si>
    <t xml:space="preserve">    - приобретение оборудования</t>
  </si>
  <si>
    <t xml:space="preserve">  2.3.2.</t>
  </si>
  <si>
    <t xml:space="preserve">   Иные расходы, ВСЕГО:</t>
  </si>
  <si>
    <t xml:space="preserve">  2.4.1.</t>
  </si>
  <si>
    <t xml:space="preserve">    - иные расходы</t>
  </si>
  <si>
    <t xml:space="preserve">  2.4.2.</t>
  </si>
  <si>
    <r>
      <rPr>
        <b/>
        <sz val="11"/>
        <rFont val="Times New Roman"/>
        <family val="1"/>
        <charset val="204"/>
      </rPr>
      <t>Справочно:</t>
    </r>
    <r>
      <rPr>
        <sz val="11"/>
        <rFont val="Times New Roman"/>
        <family val="1"/>
        <charset val="204"/>
      </rPr>
      <t xml:space="preserve"> полномочия, переданные с 01.01.2017 на уровень муниципального района в соответствии с ОЗ от 28.12.2015 №486-ЗС, в ом числе:</t>
    </r>
  </si>
  <si>
    <t>в том числе в рамках:</t>
  </si>
  <si>
    <t>2.5.1.</t>
  </si>
  <si>
    <t xml:space="preserve">    - библиотечного обслуживания в границах поселений</t>
  </si>
  <si>
    <t>2.5.2.</t>
  </si>
  <si>
    <t xml:space="preserve">    - водоснабжения населения в границах поселений</t>
  </si>
  <si>
    <t>2.5.3.</t>
  </si>
  <si>
    <t xml:space="preserve">    - сохранение объектов культурного наследия в границах поселений</t>
  </si>
  <si>
    <t>2.5.4.</t>
  </si>
  <si>
    <t xml:space="preserve">   Капитальные расходы (без учета расходов на софинансирование областных субсидий) всего, в том числе:</t>
  </si>
  <si>
    <t xml:space="preserve">  3.1.</t>
  </si>
  <si>
    <t xml:space="preserve">  3.1.1.</t>
  </si>
  <si>
    <t xml:space="preserve">    - капитальный ремонт </t>
  </si>
  <si>
    <t xml:space="preserve">  3.1.2.</t>
  </si>
  <si>
    <t xml:space="preserve">  3.2.</t>
  </si>
  <si>
    <t xml:space="preserve">  3.2.1.</t>
  </si>
  <si>
    <t xml:space="preserve">    - приобретение оборудования </t>
  </si>
  <si>
    <t xml:space="preserve">  3.2.2.</t>
  </si>
  <si>
    <t xml:space="preserve">   - бюджетные и автономные учреждения</t>
  </si>
  <si>
    <t xml:space="preserve">  3.3.</t>
  </si>
  <si>
    <t xml:space="preserve">   Строительство и реконструкция, ВСЕГО:</t>
  </si>
  <si>
    <t xml:space="preserve">  3.3.1.</t>
  </si>
  <si>
    <t xml:space="preserve">    - строительство и реконструкция </t>
  </si>
  <si>
    <t xml:space="preserve">  3.3.2.</t>
  </si>
  <si>
    <t xml:space="preserve">  3.4.</t>
  </si>
  <si>
    <t xml:space="preserve">   Расходы на  проектно-сметную документацию на капитальный ремонт, строительство и реконструкцию, ВСЕГО:</t>
  </si>
  <si>
    <t xml:space="preserve">  3.4.1.</t>
  </si>
  <si>
    <t xml:space="preserve">    - расходы на  проектно-сметную документацию на капитальный ремонт, строительство и реконструкцию</t>
  </si>
  <si>
    <t xml:space="preserve">  3.4.2.</t>
  </si>
  <si>
    <t>Расходы на комплектование книжных фондов библиотек, ВСЕГО</t>
  </si>
  <si>
    <t>3.5.1.</t>
  </si>
  <si>
    <t xml:space="preserve">    - комплектование книжных фондов </t>
  </si>
  <si>
    <t>3.5.2.</t>
  </si>
  <si>
    <t>3.6.1.</t>
  </si>
  <si>
    <t>3.6.2.</t>
  </si>
  <si>
    <t>3.6.3.</t>
  </si>
  <si>
    <t>3.6.4.</t>
  </si>
  <si>
    <t xml:space="preserve">   Расходы за счет средств дорожного фонда всего, в том числе:</t>
  </si>
  <si>
    <t>4.1.1.</t>
  </si>
  <si>
    <t xml:space="preserve">   из них на софинансирование областных субсидий</t>
  </si>
  <si>
    <t xml:space="preserve">  4.2.</t>
  </si>
  <si>
    <t xml:space="preserve">  4.2.1.</t>
  </si>
  <si>
    <t xml:space="preserve">  4.3.</t>
  </si>
  <si>
    <t xml:space="preserve">   Ремонт и содержание дорог, ВСЕГО:</t>
  </si>
  <si>
    <t xml:space="preserve">  4.3.1.</t>
  </si>
  <si>
    <t xml:space="preserve">  4.4.</t>
  </si>
  <si>
    <t xml:space="preserve">   Разработка проектно-сметной документации на капитальный ремонт, строительство и реконструкцию, ВСЕГО:</t>
  </si>
  <si>
    <t xml:space="preserve">  4.4.1.</t>
  </si>
  <si>
    <t xml:space="preserve">  4.5.</t>
  </si>
  <si>
    <t xml:space="preserve">  4.5.1.</t>
  </si>
  <si>
    <t>Справочно:</t>
  </si>
  <si>
    <t xml:space="preserve">  4.6.</t>
  </si>
  <si>
    <t xml:space="preserve">   Средства дорожного фонда,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</t>
  </si>
  <si>
    <t xml:space="preserve">  4.6.1.</t>
  </si>
  <si>
    <t xml:space="preserve">   Иные расходы всего, в том числе:</t>
  </si>
  <si>
    <t xml:space="preserve">  5.1.</t>
  </si>
  <si>
    <t xml:space="preserve">   Текущий ремонт, ВСЕГО:</t>
  </si>
  <si>
    <t xml:space="preserve">  5.1.1.</t>
  </si>
  <si>
    <t xml:space="preserve">    - текущий ремонт</t>
  </si>
  <si>
    <t xml:space="preserve">  5.1.2.</t>
  </si>
  <si>
    <t xml:space="preserve">  5.2.</t>
  </si>
  <si>
    <t xml:space="preserve">   Благоустройство территорий муниципальных образований, ВСЕГО:</t>
  </si>
  <si>
    <t xml:space="preserve">  5.2.1.</t>
  </si>
  <si>
    <t xml:space="preserve">    - благоустройство территорий муниципальных образований</t>
  </si>
  <si>
    <t xml:space="preserve">  5.2.2.</t>
  </si>
  <si>
    <t xml:space="preserve">  5.3.</t>
  </si>
  <si>
    <t xml:space="preserve">   Уплата налогов и сборов, ВСЕГО:</t>
  </si>
  <si>
    <t xml:space="preserve">  5.3.1.</t>
  </si>
  <si>
    <t xml:space="preserve">    - уплата налогов и сборов</t>
  </si>
  <si>
    <t xml:space="preserve">  5.3.2.</t>
  </si>
  <si>
    <t xml:space="preserve">  5.4.</t>
  </si>
  <si>
    <t xml:space="preserve">   Проведение выборов</t>
  </si>
  <si>
    <t xml:space="preserve">  5.5.</t>
  </si>
  <si>
    <t xml:space="preserve">   Исполнение судебных актов по искам, ВСЕГО:</t>
  </si>
  <si>
    <t xml:space="preserve">  5.5.1.</t>
  </si>
  <si>
    <t xml:space="preserve">    - исполнение судебных актов по искам</t>
  </si>
  <si>
    <t xml:space="preserve">  5.5.2.</t>
  </si>
  <si>
    <t xml:space="preserve">  5.6.</t>
  </si>
  <si>
    <t xml:space="preserve">   Прочие выплаты работникам, ВСЕГО:</t>
  </si>
  <si>
    <t xml:space="preserve">  5.6.1.</t>
  </si>
  <si>
    <t xml:space="preserve">    - прочие выплаты работникам</t>
  </si>
  <si>
    <t xml:space="preserve">  5.6.2.</t>
  </si>
  <si>
    <t xml:space="preserve">    - работникам бюджетных и автономных учреждений</t>
  </si>
  <si>
    <t xml:space="preserve">  5.7.</t>
  </si>
  <si>
    <t xml:space="preserve">   Расходы на предоставление финансовой поддержки поселениям за счет собственных средств</t>
  </si>
  <si>
    <t xml:space="preserve">  5.8.</t>
  </si>
  <si>
    <t xml:space="preserve">   Резервный фонд</t>
  </si>
  <si>
    <t xml:space="preserve">  5.9.</t>
  </si>
  <si>
    <t xml:space="preserve">   Возврат бюджетных кредитов</t>
  </si>
  <si>
    <t xml:space="preserve">  5.10.</t>
  </si>
  <si>
    <t xml:space="preserve">   Представление бюджетных кредитов поселениям</t>
  </si>
  <si>
    <t xml:space="preserve">  5.11.</t>
  </si>
  <si>
    <t xml:space="preserve">   Возврат кредитов кредитных организаций</t>
  </si>
  <si>
    <t xml:space="preserve">  5.12.</t>
  </si>
  <si>
    <t xml:space="preserve">  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</si>
  <si>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5.12.1</t>
  </si>
  <si>
    <t xml:space="preserve">    - водоснабжение населения в границах поселений</t>
  </si>
  <si>
    <t xml:space="preserve">  5.12.2</t>
  </si>
  <si>
    <t xml:space="preserve">  5.12.3</t>
  </si>
  <si>
    <t xml:space="preserve">  5.13.</t>
  </si>
  <si>
    <t xml:space="preserve">   Прочие: </t>
  </si>
  <si>
    <t>5.13.1.</t>
  </si>
  <si>
    <t xml:space="preserve">   Единовременное пособие за полные годы стажа при увольнении на пенсию</t>
  </si>
  <si>
    <t>5.13.2.</t>
  </si>
  <si>
    <t xml:space="preserve">   Мероприятия по гражданской обороне (закупка и организация хранения запасов материально-технических, продовольственных, медицинских и иных средств в целях гражданской обороны в случае возникновения опасности при ведении военных действий)</t>
  </si>
  <si>
    <t>5.13.3.</t>
  </si>
  <si>
    <t xml:space="preserve">   Техническое обслуживание помещения</t>
  </si>
  <si>
    <t>5.13.4.</t>
  </si>
  <si>
    <t xml:space="preserve">   Транспортные услуги</t>
  </si>
  <si>
    <t>5.13.5.</t>
  </si>
  <si>
    <t xml:space="preserve">   Установка, ремонт и обслуживание оргтехники, оборудования, инвентаря, изготовление ЭЦП </t>
  </si>
  <si>
    <t>5.13.6.</t>
  </si>
  <si>
    <t xml:space="preserve">   Техническое обслуживание автомобилей</t>
  </si>
  <si>
    <t xml:space="preserve">   Подписка на периодические печатные издания</t>
  </si>
  <si>
    <t>5.13.8.</t>
  </si>
  <si>
    <t xml:space="preserve">   Информационно-консультативные услуги</t>
  </si>
  <si>
    <t>5.13.9.</t>
  </si>
  <si>
    <t xml:space="preserve">   Приобретение лицензионного программного обеспечения</t>
  </si>
  <si>
    <t>5.13.10.</t>
  </si>
  <si>
    <t xml:space="preserve">   Страхование автотранспорта и услуги ОСАГО</t>
  </si>
  <si>
    <t>5.13.11.</t>
  </si>
  <si>
    <t xml:space="preserve">   Повышение квалификации, обучение сотрудников</t>
  </si>
  <si>
    <t>5.13.12.</t>
  </si>
  <si>
    <t xml:space="preserve">   Медицинский осмотр работников </t>
  </si>
  <si>
    <t>5.13.13.</t>
  </si>
  <si>
    <t xml:space="preserve">   Канцелярские товары, хозяйственные товары</t>
  </si>
  <si>
    <t>5.13.14.</t>
  </si>
  <si>
    <t xml:space="preserve">   Запчасти для служебного автотранспорта (ремонт)</t>
  </si>
  <si>
    <t>5.13.15.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</si>
  <si>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</si>
  <si>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>5.13.16.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</si>
  <si>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</si>
  <si>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5.13.17.</t>
  </si>
  <si>
    <t xml:space="preserve">   Вывоз ТБО</t>
  </si>
  <si>
    <t>5.13.18.</t>
  </si>
  <si>
    <t xml:space="preserve">   Антитеррористические мероприятия </t>
  </si>
  <si>
    <t>5.13.19.</t>
  </si>
  <si>
    <t xml:space="preserve">   Противопожарные мероприятия </t>
  </si>
  <si>
    <t>5.13.20.</t>
  </si>
  <si>
    <t xml:space="preserve">   Аттестация рабочих мест</t>
  </si>
  <si>
    <t>5.13.21.</t>
  </si>
  <si>
    <t xml:space="preserve">   Аренда помещений </t>
  </si>
  <si>
    <t>5.13.22.</t>
  </si>
  <si>
    <t xml:space="preserve">   Проведение праздничных и досуговых мероприятий</t>
  </si>
  <si>
    <t>5.13.23.</t>
  </si>
  <si>
    <t xml:space="preserve">   Приобретение строительных материалов </t>
  </si>
  <si>
    <t>5.13.24.</t>
  </si>
  <si>
    <t xml:space="preserve">   Взнос в ассоциацию муниципальных образований</t>
  </si>
  <si>
    <t>5.13.25.</t>
  </si>
  <si>
    <t>5.13.26.</t>
  </si>
  <si>
    <t xml:space="preserve">   Мероприятия в области массового спорта и физической культуры</t>
  </si>
  <si>
    <t>5.13.27.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</si>
  <si>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</si>
  <si>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>5.13.28.</t>
  </si>
  <si>
    <t xml:space="preserve">   Оплата проезда детей в целях организации и обеспечения отдыха и оздоровления детей в каникулярное время </t>
  </si>
  <si>
    <t>5.13.29.</t>
  </si>
  <si>
    <t xml:space="preserve">   Разработка проектно-сметной документации </t>
  </si>
  <si>
    <t>5.13.30.</t>
  </si>
  <si>
    <t xml:space="preserve">   Проведение энергоаудита и работ по обязательному энергетическому обследованию</t>
  </si>
  <si>
    <t>5.13.31.</t>
  </si>
  <si>
    <t xml:space="preserve">   Иные расходы </t>
  </si>
  <si>
    <t>5.13.32.</t>
  </si>
  <si>
    <t xml:space="preserve">   Прочие расходы бюджетных и автономных учреждений</t>
  </si>
  <si>
    <t xml:space="preserve">   Дефицит, профицит </t>
  </si>
  <si>
    <t>Ожидаемое исполнение за год</t>
  </si>
  <si>
    <t xml:space="preserve">   Первоочередные социально значимые расходы, всего</t>
  </si>
  <si>
    <t xml:space="preserve">   Cсубсидии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</si>
  <si>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>Налог на доходы физических лиц</t>
  </si>
  <si>
    <t xml:space="preserve">Налог, взимаемый в связи с применением упрощенной системы налогообложения 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</si>
  <si>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</si>
  <si>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</si>
  <si>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</si>
  <si>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</si>
  <si>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</si>
  <si>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</si>
  <si>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</si>
  <si>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</si>
  <si>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</si>
  <si>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</si>
  <si>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</si>
  <si>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</si>
  <si>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</si>
  <si>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</si>
  <si>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Пояснения в случае отклонения более чем на 5% (+/-)</t>
  </si>
  <si>
    <t>16 = 15/12*100</t>
  </si>
  <si>
    <t>Проект на 2018 финансовый год</t>
  </si>
  <si>
    <t xml:space="preserve"> 2017 год</t>
  </si>
  <si>
    <t>темп роста к плану 2017 года, в %</t>
  </si>
  <si>
    <t>темп роста к ожидаемому исполнению 2017 года, в %</t>
  </si>
  <si>
    <t>Проект на 2019 год</t>
  </si>
  <si>
    <t>темп роста к 2018 году, в %</t>
  </si>
  <si>
    <t>Проект на 2020 год</t>
  </si>
  <si>
    <t>темп роста к 2019 году, в %</t>
  </si>
  <si>
    <t>8 = 7/4*100</t>
  </si>
  <si>
    <t>10 = 7/6*100</t>
  </si>
  <si>
    <t>13 = 12/7*100</t>
  </si>
  <si>
    <t xml:space="preserve">Фактическое исполнение за 2016 год </t>
  </si>
  <si>
    <t>11.1.</t>
  </si>
  <si>
    <t>Потребность бюджета в 2018 году по первоочередным расходам</t>
  </si>
  <si>
    <t>11.3.</t>
  </si>
  <si>
    <t>отклонение от проекта 2018 года</t>
  </si>
  <si>
    <t>11.2. = 11.1. -7</t>
  </si>
  <si>
    <t>Пояснения причин отклонения</t>
  </si>
  <si>
    <t xml:space="preserve">Годовой план на 01.11.2017
  </t>
  </si>
  <si>
    <t>1-.4</t>
  </si>
  <si>
    <t>недостаток собственных средств поселения</t>
  </si>
  <si>
    <t>увеличение по причине изменния средней зар пл по дорожной карте</t>
  </si>
  <si>
    <t>увелич стоимости котельного топлива</t>
  </si>
  <si>
    <t>увелич стоимости</t>
  </si>
  <si>
    <t xml:space="preserve">Параметры бюджета  Углегорского сельского поселения </t>
  </si>
  <si>
    <t>Фактическое исполнение на 01.12.2017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</si>
</sst>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_-* #,##0.0_р_._-;\-* #,##0.0_р_._-;_-* &quot;-&quot;?_р_._-;_-@_-"/>
  </numFmts>
  <fonts count="17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FF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3" fillId="0" borderId="0" xfId="0" applyFont="1" applyFill="1" applyAlignment="1">
      <alignment vertical="top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9" fontId="8" fillId="0" borderId="0" xfId="0" applyNumberFormat="1" applyFont="1" applyBorder="1" applyAlignment="1">
      <alignment horizontal="right" vertical="center" wrapText="1"/>
    </xf>
    <xf numFmtId="0" fontId="8" fillId="0" borderId="0" xfId="0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0" fontId="9" fillId="0" borderId="0" xfId="0" applyFont="1" applyFill="1" applyAlignment="1">
      <alignment horizontal="center" vertical="top"/>
    </xf>
    <xf numFmtId="165" fontId="8" fillId="0" borderId="1" xfId="0" applyNumberFormat="1" applyFont="1" applyFill="1" applyBorder="1" applyAlignment="1">
      <alignment vertical="center" wrapText="1"/>
    </xf>
    <xf numFmtId="49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center"/>
    </xf>
    <xf numFmtId="0" fontId="11" fillId="0" borderId="0" xfId="0" applyFont="1" applyFill="1" applyAlignment="1">
      <alignment vertical="top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43" fontId="15" fillId="0" borderId="1" xfId="0" applyNumberFormat="1" applyFont="1" applyFill="1" applyBorder="1" applyAlignment="1">
      <alignment horizontal="center" vertical="center" wrapText="1"/>
    </xf>
    <xf numFmtId="49" fontId="9" fillId="0" borderId="0" xfId="0" applyNumberFormat="1" applyFont="1"/>
    <xf numFmtId="0" fontId="14" fillId="0" borderId="1" xfId="0" applyFont="1" applyFill="1" applyBorder="1" applyAlignment="1">
      <alignment horizontal="center" vertical="center" wrapText="1"/>
    </xf>
    <xf numFmtId="43" fontId="14" fillId="0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/>
    <xf numFmtId="0" fontId="14" fillId="0" borderId="1" xfId="0" applyFont="1" applyFill="1" applyBorder="1" applyAlignment="1">
      <alignment vertical="center" wrapText="1"/>
    </xf>
    <xf numFmtId="43" fontId="14" fillId="0" borderId="1" xfId="0" applyNumberFormat="1" applyFont="1" applyFill="1" applyBorder="1" applyAlignment="1">
      <alignment horizontal="center" vertical="center"/>
    </xf>
    <xf numFmtId="49" fontId="11" fillId="0" borderId="0" xfId="0" applyNumberFormat="1" applyFont="1"/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vertical="center" wrapText="1"/>
    </xf>
    <xf numFmtId="43" fontId="14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43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43" fontId="7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9" fontId="12" fillId="0" borderId="0" xfId="0" applyNumberFormat="1" applyFont="1"/>
    <xf numFmtId="0" fontId="12" fillId="0" borderId="0" xfId="0" applyFont="1" applyFill="1" applyAlignment="1">
      <alignment vertical="top"/>
    </xf>
    <xf numFmtId="43" fontId="7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2" fontId="4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43" fontId="14" fillId="3" borderId="1" xfId="0" applyNumberFormat="1" applyFont="1" applyFill="1" applyBorder="1" applyAlignment="1">
      <alignment horizontal="center" vertical="center"/>
    </xf>
    <xf numFmtId="43" fontId="14" fillId="3" borderId="1" xfId="0" applyNumberFormat="1" applyFont="1" applyFill="1" applyBorder="1" applyAlignment="1">
      <alignment horizontal="center" vertical="center" wrapText="1"/>
    </xf>
    <xf numFmtId="43" fontId="15" fillId="2" borderId="1" xfId="0" applyNumberFormat="1" applyFont="1" applyFill="1" applyBorder="1" applyAlignment="1">
      <alignment horizontal="center" vertical="center" wrapText="1"/>
    </xf>
    <xf numFmtId="43" fontId="14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/>
    </xf>
    <xf numFmtId="49" fontId="8" fillId="2" borderId="0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3" fontId="7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43" fontId="8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43" fontId="15" fillId="4" borderId="1" xfId="0" applyNumberFormat="1" applyFont="1" applyFill="1" applyBorder="1" applyAlignment="1">
      <alignment horizontal="center" vertical="center" wrapText="1"/>
    </xf>
    <xf numFmtId="43" fontId="14" fillId="5" borderId="1" xfId="0" applyNumberFormat="1" applyFont="1" applyFill="1" applyBorder="1" applyAlignment="1">
      <alignment horizontal="center" vertical="center"/>
    </xf>
    <xf numFmtId="43" fontId="14" fillId="5" borderId="1" xfId="0" applyNumberFormat="1" applyFont="1" applyFill="1" applyBorder="1" applyAlignment="1">
      <alignment horizontal="center" vertical="center" wrapText="1"/>
    </xf>
    <xf numFmtId="43" fontId="7" fillId="5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3" fontId="15" fillId="6" borderId="1" xfId="0" applyNumberFormat="1" applyFont="1" applyFill="1" applyBorder="1" applyAlignment="1">
      <alignment horizontal="center" vertical="center" wrapText="1"/>
    </xf>
    <xf numFmtId="43" fontId="15" fillId="5" borderId="1" xfId="0" applyNumberFormat="1" applyFont="1" applyFill="1" applyBorder="1" applyAlignment="1">
      <alignment horizontal="center" vertical="center" wrapText="1"/>
    </xf>
    <xf numFmtId="43" fontId="14" fillId="4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vertical="center" wrapText="1"/>
    </xf>
    <xf numFmtId="165" fontId="8" fillId="5" borderId="1" xfId="0" applyNumberFormat="1" applyFont="1" applyFill="1" applyBorder="1" applyAlignment="1">
      <alignment vertical="center" wrapText="1"/>
    </xf>
    <xf numFmtId="43" fontId="16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vertical="center" wrapText="1"/>
    </xf>
    <xf numFmtId="43" fontId="14" fillId="6" borderId="1" xfId="0" applyNumberFormat="1" applyFont="1" applyFill="1" applyBorder="1" applyAlignment="1">
      <alignment horizontal="center" vertical="center" wrapText="1"/>
    </xf>
    <xf numFmtId="165" fontId="8" fillId="6" borderId="1" xfId="0" applyNumberFormat="1" applyFont="1" applyFill="1" applyBorder="1" applyAlignment="1">
      <alignment vertical="center" wrapText="1"/>
    </xf>
    <xf numFmtId="0" fontId="6" fillId="7" borderId="0" xfId="0" applyFont="1" applyFill="1" applyBorder="1" applyAlignment="1">
      <alignment horizontal="center"/>
    </xf>
    <xf numFmtId="49" fontId="8" fillId="7" borderId="0" xfId="0" applyNumberFormat="1" applyFont="1" applyFill="1" applyBorder="1" applyAlignment="1">
      <alignment horizontal="right" vertical="center" wrapText="1"/>
    </xf>
    <xf numFmtId="0" fontId="9" fillId="7" borderId="1" xfId="0" applyFont="1" applyFill="1" applyBorder="1" applyAlignment="1">
      <alignment horizontal="center" vertical="center" wrapText="1"/>
    </xf>
    <xf numFmtId="43" fontId="15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43" fontId="14" fillId="7" borderId="1" xfId="0" applyNumberFormat="1" applyFont="1" applyFill="1" applyBorder="1" applyAlignment="1">
      <alignment horizontal="center" vertical="center"/>
    </xf>
    <xf numFmtId="43" fontId="14" fillId="7" borderId="1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43" fontId="7" fillId="7" borderId="1" xfId="0" applyNumberFormat="1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165" fontId="8" fillId="7" borderId="1" xfId="0" applyNumberFormat="1" applyFont="1" applyFill="1" applyBorder="1" applyAlignment="1">
      <alignment horizontal="center" vertical="center" wrapText="1"/>
    </xf>
    <xf numFmtId="43" fontId="8" fillId="7" borderId="1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vertical="center" wrapText="1"/>
    </xf>
    <xf numFmtId="0" fontId="14" fillId="8" borderId="0" xfId="0" applyFont="1" applyFill="1" applyBorder="1" applyAlignment="1">
      <alignment horizontal="center"/>
    </xf>
    <xf numFmtId="0" fontId="3" fillId="8" borderId="0" xfId="0" applyFont="1" applyFill="1" applyAlignment="1">
      <alignment vertical="top"/>
    </xf>
    <xf numFmtId="0" fontId="9" fillId="8" borderId="1" xfId="0" applyFont="1" applyFill="1" applyBorder="1" applyAlignment="1">
      <alignment horizontal="center" vertical="center" wrapText="1"/>
    </xf>
    <xf numFmtId="43" fontId="15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43" fontId="14" fillId="8" borderId="1" xfId="0" applyNumberFormat="1" applyFont="1" applyFill="1" applyBorder="1" applyAlignment="1">
      <alignment horizontal="center" vertical="center"/>
    </xf>
    <xf numFmtId="43" fontId="14" fillId="8" borderId="1" xfId="0" applyNumberFormat="1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43" fontId="7" fillId="8" borderId="1" xfId="0" applyNumberFormat="1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165" fontId="8" fillId="8" borderId="1" xfId="0" applyNumberFormat="1" applyFont="1" applyFill="1" applyBorder="1" applyAlignment="1">
      <alignment horizontal="center" vertical="center" wrapText="1"/>
    </xf>
    <xf numFmtId="43" fontId="8" fillId="8" borderId="1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vertical="top"/>
    </xf>
    <xf numFmtId="0" fontId="9" fillId="0" borderId="1" xfId="0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horizont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center" vertical="top" wrapText="1"/>
      <protection locked="0"/>
    </xf>
    <xf numFmtId="0" fontId="2" fillId="0" borderId="0" xfId="0" applyFont="1" applyFill="1" applyAlignment="1">
      <alignment horizontal="center" vertical="top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horizontal="left" vertical="center"/>
    </xf>
    <xf numFmtId="0" fontId="9" fillId="7" borderId="3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U207"/>
  <sheetViews>
    <sheetView showZeros="0" tabSelected="1" zoomScale="80" zoomScaleNormal="80" workbookViewId="0">
      <selection activeCell="E1" sqref="E1:E1048576"/>
    </sheetView>
  </sheetViews>
  <sheetFormatPr defaultColWidth="9.140625" defaultRowHeight="15"/>
  <cols>
    <col min="1" max="1" width="8" style="10" customWidth="1"/>
    <col min="2" max="2" width="34.140625" style="10" customWidth="1"/>
    <col min="3" max="3" width="13.85546875" style="11" customWidth="1"/>
    <col min="4" max="4" width="13.7109375" style="11" customWidth="1"/>
    <col min="5" max="5" width="14.42578125" style="11" customWidth="1"/>
    <col min="6" max="6" width="12.140625" style="11" customWidth="1"/>
    <col min="7" max="7" width="13.28515625" style="70" customWidth="1"/>
    <col min="8" max="8" width="12.28515625" style="11" customWidth="1"/>
    <col min="9" max="9" width="12.7109375" style="11" customWidth="1"/>
    <col min="10" max="10" width="13" style="11" customWidth="1"/>
    <col min="11" max="11" width="12.140625" style="11" customWidth="1"/>
    <col min="12" max="12" width="18.140625" style="11" customWidth="1"/>
    <col min="13" max="13" width="15.140625" style="11" customWidth="1"/>
    <col min="14" max="14" width="11.42578125" style="11" customWidth="1"/>
    <col min="15" max="15" width="20.7109375" style="97" bestFit="1" customWidth="1"/>
    <col min="16" max="16" width="29.42578125" style="11" bestFit="1" customWidth="1"/>
    <col min="17" max="17" width="13" style="11" customWidth="1"/>
    <col min="18" max="18" width="20.7109375" style="110" bestFit="1" customWidth="1"/>
    <col min="19" max="19" width="15.140625" style="6" customWidth="1"/>
    <col min="20" max="20" width="15.42578125" style="11" customWidth="1"/>
    <col min="21" max="16384" width="9.140625" style="6"/>
  </cols>
  <sheetData>
    <row r="1" spans="1:21"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7"/>
    </row>
    <row r="2" spans="1:21">
      <c r="C2" s="11" t="s">
        <v>8</v>
      </c>
      <c r="F2" s="12" t="s">
        <v>4</v>
      </c>
      <c r="G2" s="63"/>
      <c r="H2" s="12"/>
      <c r="I2" s="12"/>
      <c r="J2" s="12"/>
      <c r="K2" s="12"/>
      <c r="L2" s="12"/>
      <c r="M2" s="12"/>
      <c r="N2" s="12"/>
      <c r="O2" s="85"/>
      <c r="P2" s="12"/>
      <c r="Q2" s="12"/>
      <c r="R2" s="98"/>
      <c r="S2" s="17"/>
      <c r="T2" s="12"/>
    </row>
    <row r="3" spans="1:21" s="1" customFormat="1" ht="22.5" customHeight="1">
      <c r="A3" s="119" t="s">
        <v>334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</row>
    <row r="4" spans="1:21" s="1" customFormat="1" ht="19.5" customHeight="1">
      <c r="A4" s="120" t="s">
        <v>6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</row>
    <row r="5" spans="1:21" s="1" customFormat="1" ht="15.75" customHeight="1">
      <c r="A5" s="2"/>
      <c r="B5" s="2"/>
      <c r="C5" s="3"/>
      <c r="D5" s="4"/>
      <c r="E5" s="4"/>
      <c r="F5" s="5"/>
      <c r="G5" s="64"/>
      <c r="H5" s="5"/>
      <c r="I5" s="5"/>
      <c r="J5" s="5"/>
      <c r="K5" s="5"/>
      <c r="L5" s="57"/>
      <c r="M5" s="57"/>
      <c r="N5" s="57"/>
      <c r="O5" s="86"/>
      <c r="Q5" s="5"/>
      <c r="R5" s="99"/>
      <c r="T5" s="55" t="s">
        <v>3</v>
      </c>
    </row>
    <row r="6" spans="1:21" ht="17.25" customHeight="1">
      <c r="A6" s="117" t="s">
        <v>0</v>
      </c>
      <c r="B6" s="115" t="s">
        <v>7</v>
      </c>
      <c r="C6" s="118" t="s">
        <v>321</v>
      </c>
      <c r="D6" s="115" t="s">
        <v>311</v>
      </c>
      <c r="E6" s="115"/>
      <c r="F6" s="115"/>
      <c r="G6" s="121" t="s">
        <v>310</v>
      </c>
      <c r="H6" s="113" t="s">
        <v>312</v>
      </c>
      <c r="I6" s="113" t="s">
        <v>308</v>
      </c>
      <c r="J6" s="113" t="s">
        <v>313</v>
      </c>
      <c r="K6" s="113" t="s">
        <v>308</v>
      </c>
      <c r="L6" s="124" t="s">
        <v>323</v>
      </c>
      <c r="M6" s="124" t="s">
        <v>325</v>
      </c>
      <c r="N6" s="124" t="s">
        <v>327</v>
      </c>
      <c r="O6" s="130" t="s">
        <v>314</v>
      </c>
      <c r="P6" s="113" t="s">
        <v>315</v>
      </c>
      <c r="Q6" s="113" t="s">
        <v>308</v>
      </c>
      <c r="R6" s="133" t="s">
        <v>316</v>
      </c>
      <c r="S6" s="113" t="s">
        <v>317</v>
      </c>
      <c r="T6" s="113" t="s">
        <v>308</v>
      </c>
    </row>
    <row r="7" spans="1:21" ht="31.15" customHeight="1">
      <c r="A7" s="117"/>
      <c r="B7" s="115"/>
      <c r="C7" s="118"/>
      <c r="D7" s="113" t="s">
        <v>328</v>
      </c>
      <c r="E7" s="113" t="s">
        <v>335</v>
      </c>
      <c r="F7" s="113" t="s">
        <v>289</v>
      </c>
      <c r="G7" s="122"/>
      <c r="H7" s="116"/>
      <c r="I7" s="116"/>
      <c r="J7" s="116"/>
      <c r="K7" s="116"/>
      <c r="L7" s="125"/>
      <c r="M7" s="125"/>
      <c r="N7" s="125"/>
      <c r="O7" s="131"/>
      <c r="P7" s="116"/>
      <c r="Q7" s="116"/>
      <c r="R7" s="134"/>
      <c r="S7" s="116"/>
      <c r="T7" s="116"/>
    </row>
    <row r="8" spans="1:21" ht="41.25" customHeight="1">
      <c r="A8" s="117"/>
      <c r="B8" s="115"/>
      <c r="C8" s="115"/>
      <c r="D8" s="114"/>
      <c r="E8" s="114"/>
      <c r="F8" s="114"/>
      <c r="G8" s="123"/>
      <c r="H8" s="114"/>
      <c r="I8" s="114"/>
      <c r="J8" s="114"/>
      <c r="K8" s="114"/>
      <c r="L8" s="126"/>
      <c r="M8" s="126"/>
      <c r="N8" s="126"/>
      <c r="O8" s="132"/>
      <c r="P8" s="114"/>
      <c r="Q8" s="114"/>
      <c r="R8" s="135"/>
      <c r="S8" s="114"/>
      <c r="T8" s="114"/>
    </row>
    <row r="9" spans="1:21" s="8" customFormat="1" ht="14.25" customHeight="1">
      <c r="A9" s="14" t="s">
        <v>1</v>
      </c>
      <c r="B9" s="14" t="s">
        <v>2</v>
      </c>
      <c r="C9" s="15">
        <v>3</v>
      </c>
      <c r="D9" s="15">
        <v>4</v>
      </c>
      <c r="E9" s="111">
        <v>5</v>
      </c>
      <c r="F9" s="15">
        <v>6</v>
      </c>
      <c r="G9" s="65">
        <v>7</v>
      </c>
      <c r="H9" s="54" t="s">
        <v>318</v>
      </c>
      <c r="I9" s="50">
        <v>9</v>
      </c>
      <c r="J9" s="54" t="s">
        <v>319</v>
      </c>
      <c r="K9" s="54">
        <v>11</v>
      </c>
      <c r="L9" s="58" t="s">
        <v>322</v>
      </c>
      <c r="M9" s="56" t="s">
        <v>326</v>
      </c>
      <c r="N9" s="56" t="s">
        <v>324</v>
      </c>
      <c r="O9" s="87">
        <v>12</v>
      </c>
      <c r="P9" s="54" t="s">
        <v>320</v>
      </c>
      <c r="Q9" s="50">
        <v>14</v>
      </c>
      <c r="R9" s="100">
        <v>15</v>
      </c>
      <c r="S9" s="53" t="s">
        <v>309</v>
      </c>
      <c r="T9" s="50">
        <v>17</v>
      </c>
    </row>
    <row r="10" spans="1:21" ht="14.25" customHeight="1">
      <c r="A10" s="18" t="s">
        <v>4</v>
      </c>
      <c r="B10" s="19" t="s">
        <v>14</v>
      </c>
      <c r="C10" s="20">
        <f>C12+C30+C38+C40+C41+C42+C43</f>
        <v>8169.9</v>
      </c>
      <c r="D10" s="20">
        <f>D12+D30+D38+D40+D41+D42+D43</f>
        <v>6404.6</v>
      </c>
      <c r="E10" s="20">
        <f>E12+E30+E38+E40+E41+E42+E43</f>
        <v>5924.1</v>
      </c>
      <c r="F10" s="20">
        <f>F12+F30+F38+F40+F41+F42+F43</f>
        <v>6404.6</v>
      </c>
      <c r="G10" s="61">
        <f>G12+G30+G38+G40+G41+G42+G43</f>
        <v>7419.5</v>
      </c>
      <c r="H10" s="78">
        <f>G10/D10*100</f>
        <v>115.84642288355245</v>
      </c>
      <c r="I10" s="71"/>
      <c r="J10" s="78">
        <f>G10/F10*100</f>
        <v>115.84642288355245</v>
      </c>
      <c r="K10" s="20">
        <f t="shared" ref="K10:L10" si="0">K12+K30+K38+K40+K41+K42+K43</f>
        <v>0</v>
      </c>
      <c r="L10" s="20">
        <f t="shared" si="0"/>
        <v>7419.5</v>
      </c>
      <c r="M10" s="20">
        <f>G10-L10</f>
        <v>0</v>
      </c>
      <c r="N10" s="20"/>
      <c r="O10" s="88">
        <f>O12+O30+O38+O40+O41+O42+O43</f>
        <v>4964.7999999999993</v>
      </c>
      <c r="P10" s="78">
        <f>O10/J10*100</f>
        <v>4285.6739780308635</v>
      </c>
      <c r="Q10" s="71"/>
      <c r="R10" s="101">
        <f>R12+R30+R38+R40+R41+R42+R43</f>
        <v>5101.8</v>
      </c>
      <c r="S10" s="79">
        <f>R10/O10*100</f>
        <v>102.75942636158557</v>
      </c>
      <c r="T10" s="20"/>
      <c r="U10" s="21"/>
    </row>
    <row r="11" spans="1:21">
      <c r="A11" s="18" t="s">
        <v>4</v>
      </c>
      <c r="B11" s="22" t="s">
        <v>15</v>
      </c>
      <c r="C11" s="23"/>
      <c r="D11" s="16"/>
      <c r="E11" s="16"/>
      <c r="F11" s="16"/>
      <c r="G11" s="33"/>
      <c r="H11" s="23" t="e">
        <f t="shared" ref="H11:H74" si="1">G11/D11*100</f>
        <v>#DIV/0!</v>
      </c>
      <c r="I11" s="16"/>
      <c r="J11" s="23" t="e">
        <f t="shared" ref="J11:J74" si="2">G11/F11*100</f>
        <v>#DIV/0!</v>
      </c>
      <c r="K11" s="16"/>
      <c r="L11" s="16"/>
      <c r="M11" s="16"/>
      <c r="N11" s="16"/>
      <c r="O11" s="89"/>
      <c r="P11" s="23" t="e">
        <f t="shared" ref="P11:P74" si="3">O11/J11*100</f>
        <v>#DIV/0!</v>
      </c>
      <c r="Q11" s="16"/>
      <c r="R11" s="102"/>
      <c r="S11" s="9" t="e">
        <f t="shared" ref="S11:S74" si="4">R11/O11*100</f>
        <v>#DIV/0!</v>
      </c>
      <c r="T11" s="16"/>
      <c r="U11" s="24"/>
    </row>
    <row r="12" spans="1:21" ht="30">
      <c r="A12" s="18">
        <v>1</v>
      </c>
      <c r="B12" s="25" t="s">
        <v>16</v>
      </c>
      <c r="C12" s="26">
        <f>SUM(C13:C29)</f>
        <v>2543.0999999999995</v>
      </c>
      <c r="D12" s="26">
        <f t="shared" ref="D12:L12" si="5">SUM(D13:D29)</f>
        <v>1173.9000000000001</v>
      </c>
      <c r="E12" s="26">
        <f t="shared" si="5"/>
        <v>1136.9000000000001</v>
      </c>
      <c r="F12" s="26">
        <f t="shared" si="5"/>
        <v>1173.9000000000001</v>
      </c>
      <c r="G12" s="32">
        <f t="shared" si="5"/>
        <v>1113.2</v>
      </c>
      <c r="H12" s="73">
        <f t="shared" si="1"/>
        <v>94.829201805945985</v>
      </c>
      <c r="I12" s="72"/>
      <c r="J12" s="73">
        <f t="shared" si="2"/>
        <v>94.829201805945985</v>
      </c>
      <c r="K12" s="26"/>
      <c r="L12" s="59">
        <f t="shared" si="5"/>
        <v>1113.2</v>
      </c>
      <c r="M12" s="26"/>
      <c r="N12" s="26"/>
      <c r="O12" s="90">
        <f t="shared" ref="O12" si="6">SUM(O13:O29)</f>
        <v>1249.1999999999998</v>
      </c>
      <c r="P12" s="73">
        <f t="shared" si="3"/>
        <v>1317.3157384117858</v>
      </c>
      <c r="Q12" s="72"/>
      <c r="R12" s="103">
        <f t="shared" ref="R12" si="7">SUM(R13:R29)</f>
        <v>1293</v>
      </c>
      <c r="S12" s="80">
        <f t="shared" si="4"/>
        <v>103.50624399615755</v>
      </c>
      <c r="T12" s="26"/>
      <c r="U12" s="24"/>
    </row>
    <row r="13" spans="1:21" s="13" customFormat="1">
      <c r="A13" s="18"/>
      <c r="B13" s="47" t="s">
        <v>292</v>
      </c>
      <c r="C13" s="23">
        <v>1301.8</v>
      </c>
      <c r="D13" s="16">
        <v>790.6</v>
      </c>
      <c r="E13" s="16">
        <v>728.8</v>
      </c>
      <c r="F13" s="16">
        <v>790.6</v>
      </c>
      <c r="G13" s="33">
        <v>846.7</v>
      </c>
      <c r="H13" s="23">
        <f>G13/D13*100</f>
        <v>107.09587654945611</v>
      </c>
      <c r="I13" s="16"/>
      <c r="J13" s="23">
        <f t="shared" si="2"/>
        <v>107.09587654945611</v>
      </c>
      <c r="K13" s="16"/>
      <c r="L13" s="16">
        <v>846.7</v>
      </c>
      <c r="M13" s="16"/>
      <c r="N13" s="16"/>
      <c r="O13" s="89">
        <v>949.9</v>
      </c>
      <c r="P13" s="23">
        <f t="shared" si="3"/>
        <v>886.96225345458845</v>
      </c>
      <c r="Q13" s="16"/>
      <c r="R13" s="102">
        <v>949.9</v>
      </c>
      <c r="S13" s="9">
        <f t="shared" si="4"/>
        <v>100</v>
      </c>
      <c r="T13" s="16"/>
      <c r="U13" s="27"/>
    </row>
    <row r="14" spans="1:21" s="13" customFormat="1" ht="90">
      <c r="A14" s="18" t="s">
        <v>4</v>
      </c>
      <c r="B14" s="25" t="s">
        <v>17</v>
      </c>
      <c r="C14" s="23">
        <v>933.7</v>
      </c>
      <c r="D14" s="16"/>
      <c r="E14" s="16"/>
      <c r="F14" s="16"/>
      <c r="G14" s="33"/>
      <c r="H14" s="23" t="e">
        <f t="shared" si="1"/>
        <v>#DIV/0!</v>
      </c>
      <c r="I14" s="16"/>
      <c r="J14" s="23" t="e">
        <f t="shared" si="2"/>
        <v>#DIV/0!</v>
      </c>
      <c r="K14" s="16"/>
      <c r="L14" s="16"/>
      <c r="M14" s="16"/>
      <c r="N14" s="16"/>
      <c r="O14" s="89"/>
      <c r="P14" s="23" t="e">
        <f t="shared" si="3"/>
        <v>#DIV/0!</v>
      </c>
      <c r="Q14" s="16"/>
      <c r="R14" s="102"/>
      <c r="S14" s="9" t="e">
        <f t="shared" si="4"/>
        <v>#DIV/0!</v>
      </c>
      <c r="T14" s="16"/>
      <c r="U14" s="27"/>
    </row>
    <row r="15" spans="1:21" s="13" customFormat="1" ht="24">
      <c r="A15" s="18"/>
      <c r="B15" s="46" t="s">
        <v>293</v>
      </c>
      <c r="C15" s="23"/>
      <c r="D15" s="16"/>
      <c r="E15" s="16"/>
      <c r="F15" s="16"/>
      <c r="G15" s="33"/>
      <c r="H15" s="23" t="e">
        <f t="shared" si="1"/>
        <v>#DIV/0!</v>
      </c>
      <c r="I15" s="16"/>
      <c r="J15" s="23" t="e">
        <f t="shared" si="2"/>
        <v>#DIV/0!</v>
      </c>
      <c r="K15" s="16"/>
      <c r="L15" s="16"/>
      <c r="M15" s="16"/>
      <c r="N15" s="16"/>
      <c r="O15" s="89"/>
      <c r="P15" s="23" t="e">
        <f t="shared" si="3"/>
        <v>#DIV/0!</v>
      </c>
      <c r="Q15" s="16"/>
      <c r="R15" s="102"/>
      <c r="S15" s="9" t="e">
        <f t="shared" si="4"/>
        <v>#DIV/0!</v>
      </c>
      <c r="T15" s="16"/>
      <c r="U15" s="27"/>
    </row>
    <row r="16" spans="1:21" s="13" customFormat="1" ht="24">
      <c r="A16" s="18"/>
      <c r="B16" s="48" t="s">
        <v>294</v>
      </c>
      <c r="C16" s="23"/>
      <c r="D16" s="16"/>
      <c r="E16" s="16"/>
      <c r="F16" s="16"/>
      <c r="G16" s="33"/>
      <c r="H16" s="23" t="e">
        <f t="shared" si="1"/>
        <v>#DIV/0!</v>
      </c>
      <c r="I16" s="16"/>
      <c r="J16" s="23" t="e">
        <f t="shared" si="2"/>
        <v>#DIV/0!</v>
      </c>
      <c r="K16" s="16"/>
      <c r="L16" s="16"/>
      <c r="M16" s="16"/>
      <c r="N16" s="16"/>
      <c r="O16" s="89"/>
      <c r="P16" s="23" t="e">
        <f t="shared" si="3"/>
        <v>#DIV/0!</v>
      </c>
      <c r="Q16" s="16"/>
      <c r="R16" s="102"/>
      <c r="S16" s="9" t="e">
        <f t="shared" si="4"/>
        <v>#DIV/0!</v>
      </c>
      <c r="T16" s="16"/>
      <c r="U16" s="27"/>
    </row>
    <row r="17" spans="1:21" s="13" customFormat="1">
      <c r="A17" s="18"/>
      <c r="B17" s="46" t="s">
        <v>295</v>
      </c>
      <c r="C17" s="23"/>
      <c r="D17" s="16"/>
      <c r="E17" s="16"/>
      <c r="F17" s="16"/>
      <c r="G17" s="33"/>
      <c r="H17" s="23" t="e">
        <f t="shared" si="1"/>
        <v>#DIV/0!</v>
      </c>
      <c r="I17" s="16"/>
      <c r="J17" s="23" t="e">
        <f t="shared" si="2"/>
        <v>#DIV/0!</v>
      </c>
      <c r="K17" s="16"/>
      <c r="L17" s="16"/>
      <c r="M17" s="16"/>
      <c r="N17" s="16"/>
      <c r="O17" s="89"/>
      <c r="P17" s="23" t="e">
        <f t="shared" si="3"/>
        <v>#DIV/0!</v>
      </c>
      <c r="Q17" s="16"/>
      <c r="R17" s="102"/>
      <c r="S17" s="9" t="e">
        <f t="shared" si="4"/>
        <v>#DIV/0!</v>
      </c>
      <c r="T17" s="16"/>
      <c r="U17" s="27"/>
    </row>
    <row r="18" spans="1:21" s="13" customFormat="1" ht="24">
      <c r="A18" s="18"/>
      <c r="B18" s="48" t="s">
        <v>296</v>
      </c>
      <c r="C18" s="23"/>
      <c r="D18" s="16"/>
      <c r="E18" s="16"/>
      <c r="F18" s="16"/>
      <c r="G18" s="33"/>
      <c r="H18" s="23" t="e">
        <f t="shared" si="1"/>
        <v>#DIV/0!</v>
      </c>
      <c r="I18" s="16"/>
      <c r="J18" s="23" t="e">
        <f t="shared" si="2"/>
        <v>#DIV/0!</v>
      </c>
      <c r="K18" s="16"/>
      <c r="L18" s="16"/>
      <c r="M18" s="16"/>
      <c r="N18" s="16"/>
      <c r="O18" s="89"/>
      <c r="P18" s="23" t="e">
        <f t="shared" si="3"/>
        <v>#DIV/0!</v>
      </c>
      <c r="Q18" s="16"/>
      <c r="R18" s="102"/>
      <c r="S18" s="9" t="e">
        <f t="shared" si="4"/>
        <v>#DIV/0!</v>
      </c>
      <c r="T18" s="16"/>
      <c r="U18" s="27"/>
    </row>
    <row r="19" spans="1:21" s="13" customFormat="1">
      <c r="A19" s="18"/>
      <c r="B19" s="48" t="s">
        <v>297</v>
      </c>
      <c r="C19" s="23">
        <v>32.6</v>
      </c>
      <c r="D19" s="16">
        <v>85.5</v>
      </c>
      <c r="E19" s="16">
        <v>99.7</v>
      </c>
      <c r="F19" s="16">
        <v>85.2</v>
      </c>
      <c r="G19" s="33">
        <v>42</v>
      </c>
      <c r="H19" s="23">
        <f t="shared" si="1"/>
        <v>49.122807017543856</v>
      </c>
      <c r="I19" s="16"/>
      <c r="J19" s="23">
        <f t="shared" si="2"/>
        <v>49.295774647887328</v>
      </c>
      <c r="K19" s="16"/>
      <c r="L19" s="16">
        <v>42</v>
      </c>
      <c r="M19" s="16"/>
      <c r="N19" s="16"/>
      <c r="O19" s="89">
        <v>94.4</v>
      </c>
      <c r="P19" s="23">
        <f t="shared" si="3"/>
        <v>191.49714285714285</v>
      </c>
      <c r="Q19" s="16"/>
      <c r="R19" s="102">
        <v>137.80000000000001</v>
      </c>
      <c r="S19" s="9">
        <f t="shared" si="4"/>
        <v>145.97457627118644</v>
      </c>
      <c r="T19" s="16"/>
      <c r="U19" s="27"/>
    </row>
    <row r="20" spans="1:21" s="13" customFormat="1">
      <c r="A20" s="18"/>
      <c r="B20" s="48" t="s">
        <v>298</v>
      </c>
      <c r="C20" s="23">
        <v>199.2</v>
      </c>
      <c r="D20" s="16">
        <v>257.10000000000002</v>
      </c>
      <c r="E20" s="16">
        <v>279</v>
      </c>
      <c r="F20" s="16">
        <v>257.39999999999998</v>
      </c>
      <c r="G20" s="33">
        <v>214.1</v>
      </c>
      <c r="H20" s="23">
        <f t="shared" si="1"/>
        <v>83.274990276157126</v>
      </c>
      <c r="I20" s="16"/>
      <c r="J20" s="23">
        <f t="shared" si="2"/>
        <v>83.177933177933184</v>
      </c>
      <c r="K20" s="16"/>
      <c r="L20" s="16">
        <v>214.1</v>
      </c>
      <c r="M20" s="16"/>
      <c r="N20" s="16"/>
      <c r="O20" s="89">
        <v>194.1</v>
      </c>
      <c r="P20" s="23">
        <f t="shared" si="3"/>
        <v>233.35516113965434</v>
      </c>
      <c r="Q20" s="16"/>
      <c r="R20" s="102">
        <v>194.1</v>
      </c>
      <c r="S20" s="9">
        <f t="shared" si="4"/>
        <v>100</v>
      </c>
      <c r="T20" s="16"/>
      <c r="U20" s="27"/>
    </row>
    <row r="21" spans="1:21" s="13" customFormat="1">
      <c r="A21" s="18"/>
      <c r="B21" s="48" t="s">
        <v>299</v>
      </c>
      <c r="C21" s="23">
        <v>0.8</v>
      </c>
      <c r="D21" s="16"/>
      <c r="E21" s="16"/>
      <c r="F21" s="16"/>
      <c r="G21" s="33"/>
      <c r="H21" s="23" t="e">
        <f t="shared" si="1"/>
        <v>#DIV/0!</v>
      </c>
      <c r="I21" s="16"/>
      <c r="J21" s="23" t="e">
        <f t="shared" si="2"/>
        <v>#DIV/0!</v>
      </c>
      <c r="K21" s="16"/>
      <c r="L21" s="16"/>
      <c r="M21" s="16"/>
      <c r="N21" s="16"/>
      <c r="O21" s="89"/>
      <c r="P21" s="23" t="e">
        <f t="shared" si="3"/>
        <v>#DIV/0!</v>
      </c>
      <c r="Q21" s="16"/>
      <c r="R21" s="102"/>
      <c r="S21" s="9" t="e">
        <f t="shared" si="4"/>
        <v>#DIV/0!</v>
      </c>
      <c r="T21" s="16"/>
      <c r="U21" s="27"/>
    </row>
    <row r="22" spans="1:21" s="13" customFormat="1" ht="36">
      <c r="A22" s="18"/>
      <c r="B22" s="48" t="s">
        <v>300</v>
      </c>
      <c r="C22" s="23"/>
      <c r="D22" s="16"/>
      <c r="E22" s="16"/>
      <c r="F22" s="16"/>
      <c r="G22" s="33"/>
      <c r="H22" s="23" t="e">
        <f t="shared" si="1"/>
        <v>#DIV/0!</v>
      </c>
      <c r="I22" s="16"/>
      <c r="J22" s="23" t="e">
        <f t="shared" si="2"/>
        <v>#DIV/0!</v>
      </c>
      <c r="K22" s="16"/>
      <c r="L22" s="16"/>
      <c r="M22" s="16"/>
      <c r="N22" s="16"/>
      <c r="O22" s="89"/>
      <c r="P22" s="23" t="e">
        <f t="shared" si="3"/>
        <v>#DIV/0!</v>
      </c>
      <c r="Q22" s="16"/>
      <c r="R22" s="102"/>
      <c r="S22" s="9" t="e">
        <f t="shared" si="4"/>
        <v>#DIV/0!</v>
      </c>
      <c r="T22" s="16"/>
      <c r="U22" s="27"/>
    </row>
    <row r="23" spans="1:21" s="13" customFormat="1" ht="36">
      <c r="A23" s="18"/>
      <c r="B23" s="48" t="s">
        <v>301</v>
      </c>
      <c r="C23" s="23"/>
      <c r="D23" s="16"/>
      <c r="E23" s="16"/>
      <c r="F23" s="16"/>
      <c r="G23" s="33"/>
      <c r="H23" s="23" t="e">
        <f t="shared" si="1"/>
        <v>#DIV/0!</v>
      </c>
      <c r="I23" s="16"/>
      <c r="J23" s="23" t="e">
        <f t="shared" si="2"/>
        <v>#DIV/0!</v>
      </c>
      <c r="K23" s="16"/>
      <c r="L23" s="16"/>
      <c r="M23" s="16"/>
      <c r="N23" s="16"/>
      <c r="O23" s="89"/>
      <c r="P23" s="23" t="e">
        <f t="shared" si="3"/>
        <v>#DIV/0!</v>
      </c>
      <c r="Q23" s="16"/>
      <c r="R23" s="102"/>
      <c r="S23" s="9" t="e">
        <f t="shared" si="4"/>
        <v>#DIV/0!</v>
      </c>
      <c r="T23" s="16"/>
      <c r="U23" s="27"/>
    </row>
    <row r="24" spans="1:21" s="13" customFormat="1" ht="24">
      <c r="A24" s="18"/>
      <c r="B24" s="49" t="s">
        <v>302</v>
      </c>
      <c r="C24" s="23"/>
      <c r="D24" s="16"/>
      <c r="E24" s="16"/>
      <c r="F24" s="16"/>
      <c r="G24" s="33"/>
      <c r="H24" s="23" t="e">
        <f t="shared" si="1"/>
        <v>#DIV/0!</v>
      </c>
      <c r="I24" s="16"/>
      <c r="J24" s="23" t="e">
        <f t="shared" si="2"/>
        <v>#DIV/0!</v>
      </c>
      <c r="K24" s="16"/>
      <c r="L24" s="16"/>
      <c r="M24" s="16"/>
      <c r="N24" s="16"/>
      <c r="O24" s="89"/>
      <c r="P24" s="23" t="e">
        <f t="shared" si="3"/>
        <v>#DIV/0!</v>
      </c>
      <c r="Q24" s="16"/>
      <c r="R24" s="102"/>
      <c r="S24" s="9" t="e">
        <f t="shared" si="4"/>
        <v>#DIV/0!</v>
      </c>
      <c r="T24" s="16"/>
      <c r="U24" s="27"/>
    </row>
    <row r="25" spans="1:21" s="13" customFormat="1" ht="24">
      <c r="A25" s="18"/>
      <c r="B25" s="48" t="s">
        <v>303</v>
      </c>
      <c r="C25" s="23"/>
      <c r="D25" s="16"/>
      <c r="E25" s="16"/>
      <c r="F25" s="16"/>
      <c r="G25" s="33"/>
      <c r="H25" s="23" t="e">
        <f t="shared" si="1"/>
        <v>#DIV/0!</v>
      </c>
      <c r="I25" s="16"/>
      <c r="J25" s="23" t="e">
        <f t="shared" si="2"/>
        <v>#DIV/0!</v>
      </c>
      <c r="K25" s="16"/>
      <c r="L25" s="16"/>
      <c r="M25" s="16"/>
      <c r="N25" s="16"/>
      <c r="O25" s="89"/>
      <c r="P25" s="23" t="e">
        <f t="shared" si="3"/>
        <v>#DIV/0!</v>
      </c>
      <c r="Q25" s="16"/>
      <c r="R25" s="102"/>
      <c r="S25" s="9" t="e">
        <f t="shared" si="4"/>
        <v>#DIV/0!</v>
      </c>
      <c r="T25" s="16"/>
      <c r="U25" s="27"/>
    </row>
    <row r="26" spans="1:21" s="13" customFormat="1" ht="24">
      <c r="A26" s="18"/>
      <c r="B26" s="48" t="s">
        <v>304</v>
      </c>
      <c r="C26" s="23">
        <v>0.7</v>
      </c>
      <c r="D26" s="16"/>
      <c r="E26" s="16"/>
      <c r="F26" s="16"/>
      <c r="G26" s="33"/>
      <c r="H26" s="23" t="e">
        <f t="shared" si="1"/>
        <v>#DIV/0!</v>
      </c>
      <c r="I26" s="16"/>
      <c r="J26" s="23" t="e">
        <f t="shared" si="2"/>
        <v>#DIV/0!</v>
      </c>
      <c r="K26" s="16"/>
      <c r="L26" s="16"/>
      <c r="M26" s="16"/>
      <c r="N26" s="16"/>
      <c r="O26" s="89"/>
      <c r="P26" s="23" t="e">
        <f t="shared" si="3"/>
        <v>#DIV/0!</v>
      </c>
      <c r="Q26" s="16"/>
      <c r="R26" s="102"/>
      <c r="S26" s="9" t="e">
        <f t="shared" si="4"/>
        <v>#DIV/0!</v>
      </c>
      <c r="T26" s="16"/>
      <c r="U26" s="27"/>
    </row>
    <row r="27" spans="1:21" s="13" customFormat="1">
      <c r="A27" s="18"/>
      <c r="B27" s="48" t="s">
        <v>305</v>
      </c>
      <c r="C27" s="23"/>
      <c r="D27" s="16"/>
      <c r="E27" s="16"/>
      <c r="F27" s="16"/>
      <c r="G27" s="33"/>
      <c r="H27" s="23" t="e">
        <f t="shared" si="1"/>
        <v>#DIV/0!</v>
      </c>
      <c r="I27" s="16"/>
      <c r="J27" s="23" t="e">
        <f t="shared" si="2"/>
        <v>#DIV/0!</v>
      </c>
      <c r="K27" s="16"/>
      <c r="L27" s="16"/>
      <c r="M27" s="16"/>
      <c r="N27" s="16"/>
      <c r="O27" s="89"/>
      <c r="P27" s="23" t="e">
        <f t="shared" si="3"/>
        <v>#DIV/0!</v>
      </c>
      <c r="Q27" s="16"/>
      <c r="R27" s="102"/>
      <c r="S27" s="9" t="e">
        <f t="shared" si="4"/>
        <v>#DIV/0!</v>
      </c>
      <c r="T27" s="16"/>
      <c r="U27" s="27"/>
    </row>
    <row r="28" spans="1:21" s="13" customFormat="1">
      <c r="A28" s="18"/>
      <c r="B28" s="48" t="s">
        <v>306</v>
      </c>
      <c r="C28" s="23">
        <v>5.7</v>
      </c>
      <c r="D28" s="16">
        <v>40.700000000000003</v>
      </c>
      <c r="E28" s="16">
        <v>29.4</v>
      </c>
      <c r="F28" s="16">
        <v>40.700000000000003</v>
      </c>
      <c r="G28" s="33">
        <v>10.4</v>
      </c>
      <c r="H28" s="23">
        <f t="shared" si="1"/>
        <v>25.552825552825553</v>
      </c>
      <c r="I28" s="16"/>
      <c r="J28" s="23">
        <f t="shared" si="2"/>
        <v>25.552825552825553</v>
      </c>
      <c r="K28" s="16"/>
      <c r="L28" s="16">
        <v>10.4</v>
      </c>
      <c r="M28" s="16"/>
      <c r="N28" s="16"/>
      <c r="O28" s="89">
        <v>10.8</v>
      </c>
      <c r="P28" s="23">
        <f t="shared" si="3"/>
        <v>42.265384615384619</v>
      </c>
      <c r="Q28" s="16"/>
      <c r="R28" s="102">
        <v>11.2</v>
      </c>
      <c r="S28" s="9">
        <f t="shared" si="4"/>
        <v>103.7037037037037</v>
      </c>
      <c r="T28" s="16"/>
      <c r="U28" s="27"/>
    </row>
    <row r="29" spans="1:21" s="13" customFormat="1">
      <c r="A29" s="18" t="s">
        <v>329</v>
      </c>
      <c r="B29" s="48" t="s">
        <v>307</v>
      </c>
      <c r="C29" s="23">
        <v>68.599999999999994</v>
      </c>
      <c r="D29" s="16"/>
      <c r="E29" s="16"/>
      <c r="F29" s="16"/>
      <c r="G29" s="33"/>
      <c r="H29" s="23" t="e">
        <f t="shared" si="1"/>
        <v>#DIV/0!</v>
      </c>
      <c r="I29" s="16"/>
      <c r="J29" s="23" t="e">
        <f t="shared" si="2"/>
        <v>#DIV/0!</v>
      </c>
      <c r="K29" s="16"/>
      <c r="L29" s="16"/>
      <c r="M29" s="16"/>
      <c r="N29" s="16"/>
      <c r="O29" s="89"/>
      <c r="P29" s="23" t="e">
        <f t="shared" si="3"/>
        <v>#DIV/0!</v>
      </c>
      <c r="Q29" s="16"/>
      <c r="R29" s="102"/>
      <c r="S29" s="9" t="e">
        <f t="shared" si="4"/>
        <v>#DIV/0!</v>
      </c>
      <c r="T29" s="16"/>
      <c r="U29" s="27"/>
    </row>
    <row r="30" spans="1:21" s="13" customFormat="1">
      <c r="A30" s="18">
        <v>2</v>
      </c>
      <c r="B30" s="25" t="s">
        <v>18</v>
      </c>
      <c r="C30" s="23">
        <f>C31+C32+C35+C36+C37</f>
        <v>5336.6</v>
      </c>
      <c r="D30" s="23">
        <f>D31+D32+D35+D36+D37</f>
        <v>4894.7</v>
      </c>
      <c r="E30" s="23">
        <f t="shared" ref="E30:G30" si="8">E31+E32+E35+E36+E37</f>
        <v>4451.2</v>
      </c>
      <c r="F30" s="23">
        <f t="shared" si="8"/>
        <v>4894.7</v>
      </c>
      <c r="G30" s="23">
        <f t="shared" si="8"/>
        <v>6306.3</v>
      </c>
      <c r="H30" s="73">
        <f t="shared" si="1"/>
        <v>128.83935685537421</v>
      </c>
      <c r="I30" s="73"/>
      <c r="J30" s="73">
        <f t="shared" si="2"/>
        <v>128.83935685537421</v>
      </c>
      <c r="K30" s="23"/>
      <c r="L30" s="23">
        <f>L32</f>
        <v>6306.3</v>
      </c>
      <c r="M30" s="23"/>
      <c r="N30" s="23"/>
      <c r="O30" s="91">
        <f t="shared" ref="O30" si="9">O32</f>
        <v>3715.6</v>
      </c>
      <c r="P30" s="73">
        <f t="shared" si="3"/>
        <v>2883.901387501387</v>
      </c>
      <c r="Q30" s="73"/>
      <c r="R30" s="104">
        <f t="shared" ref="R30" si="10">R31+R32+R35+R36+R37</f>
        <v>3808.8</v>
      </c>
      <c r="S30" s="80">
        <f t="shared" si="4"/>
        <v>102.50834320163635</v>
      </c>
      <c r="T30" s="23"/>
      <c r="U30" s="27"/>
    </row>
    <row r="31" spans="1:21" s="42" customFormat="1" ht="38.25">
      <c r="A31" s="37" t="s">
        <v>19</v>
      </c>
      <c r="B31" s="38" t="s">
        <v>20</v>
      </c>
      <c r="C31" s="39"/>
      <c r="D31" s="40"/>
      <c r="E31" s="40"/>
      <c r="F31" s="40"/>
      <c r="G31" s="66"/>
      <c r="H31" s="23" t="e">
        <f t="shared" si="1"/>
        <v>#DIV/0!</v>
      </c>
      <c r="I31" s="40"/>
      <c r="J31" s="23" t="e">
        <f t="shared" si="2"/>
        <v>#DIV/0!</v>
      </c>
      <c r="K31" s="40"/>
      <c r="L31" s="40"/>
      <c r="M31" s="40"/>
      <c r="N31" s="40"/>
      <c r="O31" s="92"/>
      <c r="P31" s="23" t="e">
        <f t="shared" si="3"/>
        <v>#DIV/0!</v>
      </c>
      <c r="Q31" s="40"/>
      <c r="R31" s="105"/>
      <c r="S31" s="9" t="e">
        <f t="shared" si="4"/>
        <v>#DIV/0!</v>
      </c>
      <c r="T31" s="40"/>
      <c r="U31" s="41"/>
    </row>
    <row r="32" spans="1:21" s="42" customFormat="1" ht="25.5">
      <c r="A32" s="37" t="s">
        <v>21</v>
      </c>
      <c r="B32" s="38" t="s">
        <v>22</v>
      </c>
      <c r="C32" s="43">
        <f>C33+C34</f>
        <v>5336.6</v>
      </c>
      <c r="D32" s="43">
        <f>D33+D34</f>
        <v>4894.7</v>
      </c>
      <c r="E32" s="43">
        <f t="shared" ref="E32:F32" si="11">E33+E34</f>
        <v>4451.2</v>
      </c>
      <c r="F32" s="43">
        <f t="shared" si="11"/>
        <v>4894.7</v>
      </c>
      <c r="G32" s="67">
        <v>6306.3</v>
      </c>
      <c r="H32" s="73">
        <f t="shared" si="1"/>
        <v>128.83935685537421</v>
      </c>
      <c r="I32" s="74"/>
      <c r="J32" s="73">
        <f t="shared" si="2"/>
        <v>128.83935685537421</v>
      </c>
      <c r="K32" s="43"/>
      <c r="L32" s="43">
        <v>6306.3</v>
      </c>
      <c r="M32" s="43"/>
      <c r="N32" s="43"/>
      <c r="O32" s="93">
        <f t="shared" ref="O32" si="12">O33+O34</f>
        <v>3715.6</v>
      </c>
      <c r="P32" s="73">
        <f t="shared" si="3"/>
        <v>2883.901387501387</v>
      </c>
      <c r="Q32" s="74"/>
      <c r="R32" s="106">
        <f t="shared" ref="R32" si="13">R33+R34</f>
        <v>3808.8</v>
      </c>
      <c r="S32" s="80">
        <f t="shared" si="4"/>
        <v>102.50834320163635</v>
      </c>
      <c r="T32" s="43"/>
      <c r="U32" s="41"/>
    </row>
    <row r="33" spans="1:21" s="42" customFormat="1">
      <c r="A33" s="37" t="s">
        <v>23</v>
      </c>
      <c r="B33" s="38" t="s">
        <v>24</v>
      </c>
      <c r="C33" s="39">
        <v>5336.6</v>
      </c>
      <c r="D33" s="40">
        <v>4894.7</v>
      </c>
      <c r="E33" s="40">
        <v>4451.2</v>
      </c>
      <c r="F33" s="40">
        <v>4894.7</v>
      </c>
      <c r="G33" s="66">
        <v>6306.3</v>
      </c>
      <c r="H33" s="23">
        <f t="shared" si="1"/>
        <v>128.83935685537421</v>
      </c>
      <c r="I33" s="40"/>
      <c r="J33" s="23">
        <f t="shared" si="2"/>
        <v>128.83935685537421</v>
      </c>
      <c r="K33" s="40"/>
      <c r="L33" s="40">
        <v>6306.3</v>
      </c>
      <c r="M33" s="40"/>
      <c r="N33" s="40"/>
      <c r="O33" s="92">
        <v>3715.6</v>
      </c>
      <c r="P33" s="23">
        <f t="shared" si="3"/>
        <v>2883.901387501387</v>
      </c>
      <c r="Q33" s="40"/>
      <c r="R33" s="105">
        <v>3808.8</v>
      </c>
      <c r="S33" s="9">
        <f t="shared" si="4"/>
        <v>102.50834320163635</v>
      </c>
      <c r="T33" s="40"/>
      <c r="U33" s="41"/>
    </row>
    <row r="34" spans="1:21" s="42" customFormat="1" ht="25.5">
      <c r="A34" s="37" t="s">
        <v>25</v>
      </c>
      <c r="B34" s="38" t="s">
        <v>26</v>
      </c>
      <c r="C34" s="39"/>
      <c r="D34" s="40"/>
      <c r="E34" s="40"/>
      <c r="F34" s="40"/>
      <c r="G34" s="66"/>
      <c r="H34" s="23" t="e">
        <f t="shared" si="1"/>
        <v>#DIV/0!</v>
      </c>
      <c r="I34" s="40"/>
      <c r="J34" s="23" t="e">
        <f t="shared" si="2"/>
        <v>#DIV/0!</v>
      </c>
      <c r="K34" s="40"/>
      <c r="L34" s="40"/>
      <c r="M34" s="40"/>
      <c r="N34" s="40"/>
      <c r="O34" s="92"/>
      <c r="P34" s="23" t="e">
        <f t="shared" si="3"/>
        <v>#DIV/0!</v>
      </c>
      <c r="Q34" s="40"/>
      <c r="R34" s="105"/>
      <c r="S34" s="9" t="e">
        <f t="shared" si="4"/>
        <v>#DIV/0!</v>
      </c>
      <c r="T34" s="40"/>
      <c r="U34" s="41"/>
    </row>
    <row r="35" spans="1:21" s="42" customFormat="1" ht="51">
      <c r="A35" s="37" t="s">
        <v>27</v>
      </c>
      <c r="B35" s="38" t="s">
        <v>28</v>
      </c>
      <c r="C35" s="39"/>
      <c r="D35" s="40"/>
      <c r="E35" s="40"/>
      <c r="F35" s="40"/>
      <c r="G35" s="66"/>
      <c r="H35" s="23" t="e">
        <f t="shared" si="1"/>
        <v>#DIV/0!</v>
      </c>
      <c r="I35" s="40"/>
      <c r="J35" s="23" t="e">
        <f t="shared" si="2"/>
        <v>#DIV/0!</v>
      </c>
      <c r="K35" s="40"/>
      <c r="L35" s="40"/>
      <c r="M35" s="40"/>
      <c r="N35" s="40"/>
      <c r="O35" s="92"/>
      <c r="P35" s="23" t="e">
        <f t="shared" si="3"/>
        <v>#DIV/0!</v>
      </c>
      <c r="Q35" s="40"/>
      <c r="R35" s="105"/>
      <c r="S35" s="9" t="e">
        <f t="shared" si="4"/>
        <v>#DIV/0!</v>
      </c>
      <c r="T35" s="40"/>
      <c r="U35" s="41"/>
    </row>
    <row r="36" spans="1:21" s="42" customFormat="1" ht="51">
      <c r="A36" s="37" t="s">
        <v>29</v>
      </c>
      <c r="B36" s="38" t="s">
        <v>30</v>
      </c>
      <c r="C36" s="39"/>
      <c r="D36" s="40"/>
      <c r="E36" s="40"/>
      <c r="F36" s="40"/>
      <c r="G36" s="66"/>
      <c r="H36" s="23" t="e">
        <f t="shared" si="1"/>
        <v>#DIV/0!</v>
      </c>
      <c r="I36" s="40"/>
      <c r="J36" s="23" t="e">
        <f t="shared" si="2"/>
        <v>#DIV/0!</v>
      </c>
      <c r="K36" s="40"/>
      <c r="L36" s="40"/>
      <c r="M36" s="40"/>
      <c r="N36" s="40"/>
      <c r="O36" s="92"/>
      <c r="P36" s="23" t="e">
        <f t="shared" si="3"/>
        <v>#DIV/0!</v>
      </c>
      <c r="Q36" s="40"/>
      <c r="R36" s="105"/>
      <c r="S36" s="9" t="e">
        <f t="shared" si="4"/>
        <v>#DIV/0!</v>
      </c>
      <c r="T36" s="40"/>
      <c r="U36" s="41"/>
    </row>
    <row r="37" spans="1:21" s="42" customFormat="1">
      <c r="A37" s="37" t="s">
        <v>31</v>
      </c>
      <c r="B37" s="38" t="s">
        <v>32</v>
      </c>
      <c r="C37" s="39"/>
      <c r="D37" s="40"/>
      <c r="E37" s="40"/>
      <c r="F37" s="40"/>
      <c r="G37" s="66"/>
      <c r="H37" s="23" t="e">
        <f t="shared" si="1"/>
        <v>#DIV/0!</v>
      </c>
      <c r="I37" s="40"/>
      <c r="J37" s="23" t="e">
        <f t="shared" si="2"/>
        <v>#DIV/0!</v>
      </c>
      <c r="K37" s="40"/>
      <c r="L37" s="40"/>
      <c r="M37" s="40"/>
      <c r="N37" s="40"/>
      <c r="O37" s="92"/>
      <c r="P37" s="23" t="e">
        <f t="shared" si="3"/>
        <v>#DIV/0!</v>
      </c>
      <c r="Q37" s="40"/>
      <c r="R37" s="105"/>
      <c r="S37" s="9" t="e">
        <f t="shared" si="4"/>
        <v>#DIV/0!</v>
      </c>
      <c r="T37" s="40"/>
      <c r="U37" s="41"/>
    </row>
    <row r="38" spans="1:21" s="13" customFormat="1" ht="30">
      <c r="A38" s="18">
        <v>3</v>
      </c>
      <c r="B38" s="25" t="s">
        <v>33</v>
      </c>
      <c r="C38" s="26">
        <v>190.2</v>
      </c>
      <c r="D38" s="16">
        <v>336</v>
      </c>
      <c r="E38" s="16">
        <v>336</v>
      </c>
      <c r="F38" s="16">
        <v>336</v>
      </c>
      <c r="G38" s="33"/>
      <c r="H38" s="81">
        <f t="shared" si="1"/>
        <v>0</v>
      </c>
      <c r="I38" s="75"/>
      <c r="J38" s="81">
        <f t="shared" si="2"/>
        <v>0</v>
      </c>
      <c r="K38" s="16"/>
      <c r="L38" s="16"/>
      <c r="M38" s="16"/>
      <c r="N38" s="16"/>
      <c r="O38" s="94"/>
      <c r="P38" s="81" t="e">
        <f t="shared" si="3"/>
        <v>#DIV/0!</v>
      </c>
      <c r="Q38" s="75"/>
      <c r="R38" s="107"/>
      <c r="S38" s="82" t="e">
        <f t="shared" si="4"/>
        <v>#DIV/0!</v>
      </c>
      <c r="T38" s="16"/>
      <c r="U38" s="27"/>
    </row>
    <row r="39" spans="1:21" s="13" customFormat="1">
      <c r="A39" s="18" t="s">
        <v>10</v>
      </c>
      <c r="B39" s="25" t="s">
        <v>34</v>
      </c>
      <c r="C39" s="26"/>
      <c r="D39" s="16">
        <v>311.39999999999998</v>
      </c>
      <c r="E39" s="16">
        <v>311.39999999999998</v>
      </c>
      <c r="F39" s="16">
        <v>311.39999999999998</v>
      </c>
      <c r="G39" s="33"/>
      <c r="H39" s="81">
        <f t="shared" si="1"/>
        <v>0</v>
      </c>
      <c r="I39" s="75"/>
      <c r="J39" s="81">
        <f t="shared" si="2"/>
        <v>0</v>
      </c>
      <c r="K39" s="16"/>
      <c r="L39" s="16"/>
      <c r="M39" s="16"/>
      <c r="N39" s="16"/>
      <c r="O39" s="94"/>
      <c r="P39" s="81" t="e">
        <f t="shared" si="3"/>
        <v>#DIV/0!</v>
      </c>
      <c r="Q39" s="75"/>
      <c r="R39" s="107"/>
      <c r="S39" s="82" t="e">
        <f t="shared" si="4"/>
        <v>#DIV/0!</v>
      </c>
      <c r="T39" s="16"/>
      <c r="U39" s="27"/>
    </row>
    <row r="40" spans="1:21" s="13" customFormat="1" ht="30">
      <c r="A40" s="18">
        <v>4</v>
      </c>
      <c r="B40" s="25" t="s">
        <v>35</v>
      </c>
      <c r="C40" s="26"/>
      <c r="D40" s="16"/>
      <c r="E40" s="16"/>
      <c r="F40" s="16"/>
      <c r="G40" s="33"/>
      <c r="H40" s="23" t="e">
        <f t="shared" si="1"/>
        <v>#DIV/0!</v>
      </c>
      <c r="I40" s="16"/>
      <c r="J40" s="23" t="e">
        <f t="shared" si="2"/>
        <v>#DIV/0!</v>
      </c>
      <c r="K40" s="16"/>
      <c r="L40" s="16"/>
      <c r="M40" s="16"/>
      <c r="N40" s="16"/>
      <c r="O40" s="89"/>
      <c r="P40" s="23" t="e">
        <f t="shared" si="3"/>
        <v>#DIV/0!</v>
      </c>
      <c r="Q40" s="16"/>
      <c r="R40" s="102"/>
      <c r="S40" s="9" t="e">
        <f t="shared" si="4"/>
        <v>#DIV/0!</v>
      </c>
      <c r="T40" s="16"/>
      <c r="U40" s="27"/>
    </row>
    <row r="41" spans="1:21" s="13" customFormat="1">
      <c r="A41" s="18">
        <v>5</v>
      </c>
      <c r="B41" s="25" t="s">
        <v>36</v>
      </c>
      <c r="C41" s="26"/>
      <c r="D41" s="16"/>
      <c r="E41" s="16"/>
      <c r="F41" s="16"/>
      <c r="G41" s="33"/>
      <c r="H41" s="23" t="e">
        <f t="shared" si="1"/>
        <v>#DIV/0!</v>
      </c>
      <c r="I41" s="16"/>
      <c r="J41" s="23" t="e">
        <f t="shared" si="2"/>
        <v>#DIV/0!</v>
      </c>
      <c r="K41" s="16"/>
      <c r="L41" s="16"/>
      <c r="M41" s="16"/>
      <c r="N41" s="16"/>
      <c r="O41" s="89"/>
      <c r="P41" s="23" t="e">
        <f t="shared" si="3"/>
        <v>#DIV/0!</v>
      </c>
      <c r="Q41" s="16"/>
      <c r="R41" s="102"/>
      <c r="S41" s="9" t="e">
        <f t="shared" si="4"/>
        <v>#DIV/0!</v>
      </c>
      <c r="T41" s="16"/>
      <c r="U41" s="27"/>
    </row>
    <row r="42" spans="1:21" s="13" customFormat="1" ht="30">
      <c r="A42" s="18">
        <v>6</v>
      </c>
      <c r="B42" s="25" t="s">
        <v>37</v>
      </c>
      <c r="C42" s="26"/>
      <c r="D42" s="16"/>
      <c r="E42" s="16"/>
      <c r="F42" s="16"/>
      <c r="G42" s="33"/>
      <c r="H42" s="23" t="e">
        <f t="shared" si="1"/>
        <v>#DIV/0!</v>
      </c>
      <c r="I42" s="16"/>
      <c r="J42" s="23" t="e">
        <f t="shared" si="2"/>
        <v>#DIV/0!</v>
      </c>
      <c r="K42" s="16"/>
      <c r="L42" s="16"/>
      <c r="M42" s="16"/>
      <c r="N42" s="16"/>
      <c r="O42" s="89"/>
      <c r="P42" s="23" t="e">
        <f t="shared" si="3"/>
        <v>#DIV/0!</v>
      </c>
      <c r="Q42" s="16"/>
      <c r="R42" s="102"/>
      <c r="S42" s="9" t="e">
        <f t="shared" si="4"/>
        <v>#DIV/0!</v>
      </c>
      <c r="T42" s="16"/>
      <c r="U42" s="27"/>
    </row>
    <row r="43" spans="1:21" s="13" customFormat="1">
      <c r="A43" s="18">
        <v>7</v>
      </c>
      <c r="B43" s="25" t="s">
        <v>38</v>
      </c>
      <c r="C43" s="26">
        <v>100</v>
      </c>
      <c r="D43" s="16"/>
      <c r="E43" s="16"/>
      <c r="F43" s="16"/>
      <c r="G43" s="33"/>
      <c r="H43" s="23" t="e">
        <f t="shared" si="1"/>
        <v>#DIV/0!</v>
      </c>
      <c r="I43" s="16"/>
      <c r="J43" s="23" t="e">
        <f t="shared" si="2"/>
        <v>#DIV/0!</v>
      </c>
      <c r="K43" s="16"/>
      <c r="L43" s="16"/>
      <c r="M43" s="16"/>
      <c r="N43" s="16"/>
      <c r="O43" s="89"/>
      <c r="P43" s="23" t="e">
        <f t="shared" si="3"/>
        <v>#DIV/0!</v>
      </c>
      <c r="Q43" s="16"/>
      <c r="R43" s="102"/>
      <c r="S43" s="9" t="e">
        <f t="shared" si="4"/>
        <v>#DIV/0!</v>
      </c>
      <c r="T43" s="16"/>
      <c r="U43" s="27"/>
    </row>
    <row r="44" spans="1:21" s="13" customFormat="1" ht="60">
      <c r="A44" s="18" t="s">
        <v>39</v>
      </c>
      <c r="B44" s="25" t="s">
        <v>40</v>
      </c>
      <c r="C44" s="26"/>
      <c r="D44" s="16"/>
      <c r="E44" s="16"/>
      <c r="F44" s="16"/>
      <c r="G44" s="33"/>
      <c r="H44" s="23" t="e">
        <f t="shared" si="1"/>
        <v>#DIV/0!</v>
      </c>
      <c r="I44" s="16"/>
      <c r="J44" s="23" t="e">
        <f t="shared" si="2"/>
        <v>#DIV/0!</v>
      </c>
      <c r="K44" s="16"/>
      <c r="L44" s="16"/>
      <c r="M44" s="16"/>
      <c r="N44" s="16"/>
      <c r="O44" s="89"/>
      <c r="P44" s="23" t="e">
        <f t="shared" si="3"/>
        <v>#DIV/0!</v>
      </c>
      <c r="Q44" s="16"/>
      <c r="R44" s="102"/>
      <c r="S44" s="9" t="e">
        <f t="shared" si="4"/>
        <v>#DIV/0!</v>
      </c>
      <c r="T44" s="16"/>
      <c r="U44" s="27"/>
    </row>
    <row r="45" spans="1:21" s="13" customFormat="1" ht="104.25" customHeight="1">
      <c r="A45" s="18" t="s">
        <v>4</v>
      </c>
      <c r="B45" s="19" t="s">
        <v>41</v>
      </c>
      <c r="C45" s="20">
        <f>C47+C92+C111+C132+C146</f>
        <v>7833.8000000000011</v>
      </c>
      <c r="D45" s="20">
        <f>D47+D92+D111+D132+D146</f>
        <v>6404.6</v>
      </c>
      <c r="E45" s="20">
        <f>E47+E92+E111+E132+E146</f>
        <v>5577.9</v>
      </c>
      <c r="F45" s="71">
        <f t="shared" ref="F45" si="14">F47+F92+F111+F132+F146</f>
        <v>6404.6</v>
      </c>
      <c r="G45" s="61">
        <f t="shared" ref="G45:L45" si="15">G47+G92+G111+G132+G146</f>
        <v>7419.5</v>
      </c>
      <c r="H45" s="78">
        <f t="shared" si="1"/>
        <v>115.84642288355245</v>
      </c>
      <c r="I45" s="71"/>
      <c r="J45" s="78">
        <f t="shared" si="2"/>
        <v>115.84642288355245</v>
      </c>
      <c r="K45" s="20">
        <f t="shared" si="15"/>
        <v>0</v>
      </c>
      <c r="L45" s="20">
        <f t="shared" si="15"/>
        <v>7419.5</v>
      </c>
      <c r="M45" s="20">
        <f>G45-L45</f>
        <v>0</v>
      </c>
      <c r="N45" s="20" t="s">
        <v>330</v>
      </c>
      <c r="O45" s="88">
        <f t="shared" ref="O45" si="16">O47+O92+O111+O132+O146</f>
        <v>4964.7999999999993</v>
      </c>
      <c r="P45" s="78">
        <f t="shared" si="3"/>
        <v>4285.6739780308635</v>
      </c>
      <c r="Q45" s="71"/>
      <c r="R45" s="101">
        <f t="shared" ref="R45" si="17">R47+R92+R111+R132+R146</f>
        <v>5101.8</v>
      </c>
      <c r="S45" s="79">
        <f t="shared" si="4"/>
        <v>102.75942636158557</v>
      </c>
      <c r="T45" s="20"/>
      <c r="U45" s="27"/>
    </row>
    <row r="46" spans="1:21" s="13" customFormat="1">
      <c r="A46" s="18" t="s">
        <v>4</v>
      </c>
      <c r="B46" s="22" t="s">
        <v>42</v>
      </c>
      <c r="C46" s="23"/>
      <c r="D46" s="16"/>
      <c r="E46" s="16"/>
      <c r="F46" s="16"/>
      <c r="G46" s="33"/>
      <c r="H46" s="23" t="e">
        <f t="shared" si="1"/>
        <v>#DIV/0!</v>
      </c>
      <c r="I46" s="16"/>
      <c r="J46" s="23" t="e">
        <f t="shared" si="2"/>
        <v>#DIV/0!</v>
      </c>
      <c r="K46" s="16"/>
      <c r="L46" s="16"/>
      <c r="M46" s="20">
        <f t="shared" ref="M46:M109" si="18">G46-L46</f>
        <v>0</v>
      </c>
      <c r="N46" s="16"/>
      <c r="O46" s="89"/>
      <c r="P46" s="23" t="e">
        <f t="shared" si="3"/>
        <v>#DIV/0!</v>
      </c>
      <c r="Q46" s="16"/>
      <c r="R46" s="102"/>
      <c r="S46" s="9" t="e">
        <f t="shared" si="4"/>
        <v>#DIV/0!</v>
      </c>
      <c r="T46" s="16"/>
      <c r="U46" s="27"/>
    </row>
    <row r="47" spans="1:21" s="13" customFormat="1" ht="28.5">
      <c r="A47" s="28">
        <v>1</v>
      </c>
      <c r="B47" s="29" t="s">
        <v>290</v>
      </c>
      <c r="C47" s="20">
        <f>C49+C65+C71+C74+C77+C80+C83+C86+C91</f>
        <v>5337.4000000000005</v>
      </c>
      <c r="D47" s="20">
        <f>D49+D65+D71+D74+D77+D80+D83+D86+D91</f>
        <v>4982.8999999999996</v>
      </c>
      <c r="E47" s="20">
        <f>E49+E65+E71+E74+E77+E80+E83+E86+E91</f>
        <v>4275.3</v>
      </c>
      <c r="F47" s="76">
        <f t="shared" ref="F47" si="19">F49+F65+F71+F74+F77+F80+F83+F86+F91</f>
        <v>5008</v>
      </c>
      <c r="G47" s="61">
        <f t="shared" ref="G47:L47" si="20">G49+G65+G71+G74+G77+G80+G83+G86+G91</f>
        <v>6147.35</v>
      </c>
      <c r="H47" s="83">
        <f t="shared" si="1"/>
        <v>123.36892171225593</v>
      </c>
      <c r="I47" s="76"/>
      <c r="J47" s="83">
        <f t="shared" si="2"/>
        <v>122.75059904153356</v>
      </c>
      <c r="K47" s="20">
        <f t="shared" si="20"/>
        <v>0</v>
      </c>
      <c r="L47" s="20">
        <f t="shared" si="20"/>
        <v>6147.35</v>
      </c>
      <c r="M47" s="20">
        <f t="shared" si="18"/>
        <v>0</v>
      </c>
      <c r="N47" s="20"/>
      <c r="O47" s="88">
        <f t="shared" ref="O47" si="21">O49+O65+O71+O74+O77+O80+O83+O86+O91</f>
        <v>4447.5999999999995</v>
      </c>
      <c r="P47" s="83">
        <f t="shared" si="3"/>
        <v>3623.2817067516889</v>
      </c>
      <c r="Q47" s="76"/>
      <c r="R47" s="101">
        <f t="shared" ref="R47" si="22">R49+R65+R71+R74+R77+R80+R83+R86+R91</f>
        <v>4535.3</v>
      </c>
      <c r="S47" s="84">
        <f t="shared" si="4"/>
        <v>101.97184998650958</v>
      </c>
      <c r="T47" s="20"/>
      <c r="U47" s="27"/>
    </row>
    <row r="48" spans="1:21">
      <c r="A48" s="18" t="s">
        <v>4</v>
      </c>
      <c r="B48" s="22" t="s">
        <v>15</v>
      </c>
      <c r="C48" s="23"/>
      <c r="D48" s="16"/>
      <c r="E48" s="16"/>
      <c r="F48" s="16"/>
      <c r="G48" s="33"/>
      <c r="H48" s="23" t="e">
        <f t="shared" si="1"/>
        <v>#DIV/0!</v>
      </c>
      <c r="I48" s="16"/>
      <c r="J48" s="23" t="e">
        <f t="shared" si="2"/>
        <v>#DIV/0!</v>
      </c>
      <c r="K48" s="16"/>
      <c r="L48" s="16"/>
      <c r="M48" s="20">
        <f t="shared" si="18"/>
        <v>0</v>
      </c>
      <c r="N48" s="16"/>
      <c r="O48" s="89"/>
      <c r="P48" s="23" t="e">
        <f t="shared" si="3"/>
        <v>#DIV/0!</v>
      </c>
      <c r="Q48" s="16"/>
      <c r="R48" s="102"/>
      <c r="S48" s="9" t="e">
        <f t="shared" si="4"/>
        <v>#DIV/0!</v>
      </c>
      <c r="T48" s="16"/>
      <c r="U48" s="24"/>
    </row>
    <row r="49" spans="1:21" ht="30">
      <c r="A49" s="18" t="s">
        <v>43</v>
      </c>
      <c r="B49" s="25" t="s">
        <v>44</v>
      </c>
      <c r="C49" s="23">
        <f>C51+C52+C55</f>
        <v>3951.2000000000003</v>
      </c>
      <c r="D49" s="23">
        <f t="shared" ref="D49:L49" si="23">D51+D52+D55</f>
        <v>3635.9</v>
      </c>
      <c r="E49" s="23">
        <f t="shared" si="23"/>
        <v>3016</v>
      </c>
      <c r="F49" s="73">
        <f t="shared" si="23"/>
        <v>3648.9</v>
      </c>
      <c r="G49" s="62">
        <f t="shared" si="23"/>
        <v>4381</v>
      </c>
      <c r="H49" s="73">
        <f t="shared" si="1"/>
        <v>120.49286284001211</v>
      </c>
      <c r="I49" s="73"/>
      <c r="J49" s="73">
        <f t="shared" si="2"/>
        <v>120.06358080517417</v>
      </c>
      <c r="K49" s="23">
        <f t="shared" si="23"/>
        <v>0</v>
      </c>
      <c r="L49" s="23">
        <f t="shared" si="23"/>
        <v>4381</v>
      </c>
      <c r="M49" s="20">
        <f t="shared" si="18"/>
        <v>0</v>
      </c>
      <c r="N49" s="23"/>
      <c r="O49" s="91">
        <f t="shared" ref="O49" si="24">O51+O52+O55</f>
        <v>3724.4</v>
      </c>
      <c r="P49" s="73">
        <f t="shared" si="3"/>
        <v>3102.0230906185802</v>
      </c>
      <c r="Q49" s="73"/>
      <c r="R49" s="104">
        <f t="shared" ref="R49" si="25">R51+R52+R55</f>
        <v>3740.3</v>
      </c>
      <c r="S49" s="80">
        <f t="shared" si="4"/>
        <v>100.42691440231984</v>
      </c>
      <c r="T49" s="23"/>
      <c r="U49" s="24"/>
    </row>
    <row r="50" spans="1:21">
      <c r="A50" s="18" t="s">
        <v>4</v>
      </c>
      <c r="B50" s="22" t="s">
        <v>45</v>
      </c>
      <c r="C50" s="23"/>
      <c r="D50" s="16"/>
      <c r="E50" s="16"/>
      <c r="F50" s="16"/>
      <c r="G50" s="33"/>
      <c r="H50" s="23" t="e">
        <f t="shared" si="1"/>
        <v>#DIV/0!</v>
      </c>
      <c r="I50" s="16"/>
      <c r="J50" s="23" t="e">
        <f t="shared" si="2"/>
        <v>#DIV/0!</v>
      </c>
      <c r="K50" s="16"/>
      <c r="L50" s="16"/>
      <c r="M50" s="20">
        <f t="shared" si="18"/>
        <v>0</v>
      </c>
      <c r="N50" s="16"/>
      <c r="O50" s="89"/>
      <c r="P50" s="23" t="e">
        <f t="shared" si="3"/>
        <v>#DIV/0!</v>
      </c>
      <c r="Q50" s="16"/>
      <c r="R50" s="102"/>
      <c r="S50" s="9" t="e">
        <f t="shared" si="4"/>
        <v>#DIV/0!</v>
      </c>
      <c r="T50" s="16"/>
      <c r="U50" s="24"/>
    </row>
    <row r="51" spans="1:21">
      <c r="A51" s="18" t="s">
        <v>46</v>
      </c>
      <c r="B51" s="25" t="s">
        <v>47</v>
      </c>
      <c r="C51" s="26">
        <v>2381.8000000000002</v>
      </c>
      <c r="D51" s="16">
        <v>2381.9</v>
      </c>
      <c r="E51" s="16">
        <v>1917.8</v>
      </c>
      <c r="F51" s="16">
        <v>2394.9</v>
      </c>
      <c r="G51" s="33">
        <v>2891</v>
      </c>
      <c r="H51" s="23">
        <f t="shared" si="1"/>
        <v>121.37369327007849</v>
      </c>
      <c r="I51" s="16"/>
      <c r="J51" s="23">
        <f t="shared" si="2"/>
        <v>120.71485239467201</v>
      </c>
      <c r="K51" s="16"/>
      <c r="L51" s="16">
        <f>G51</f>
        <v>2891</v>
      </c>
      <c r="M51" s="20">
        <f t="shared" si="18"/>
        <v>0</v>
      </c>
      <c r="N51" s="16"/>
      <c r="O51" s="89">
        <v>2234.4</v>
      </c>
      <c r="P51" s="23">
        <f t="shared" si="3"/>
        <v>1850.9735593220341</v>
      </c>
      <c r="Q51" s="16"/>
      <c r="R51" s="102">
        <v>2250.3000000000002</v>
      </c>
      <c r="S51" s="9">
        <f t="shared" si="4"/>
        <v>100.71160042964556</v>
      </c>
      <c r="T51" s="16"/>
      <c r="U51" s="24"/>
    </row>
    <row r="52" spans="1:21" ht="105">
      <c r="A52" s="18" t="s">
        <v>48</v>
      </c>
      <c r="B52" s="25" t="s">
        <v>49</v>
      </c>
      <c r="C52" s="26">
        <v>1569.4</v>
      </c>
      <c r="D52" s="16">
        <v>1254</v>
      </c>
      <c r="E52" s="16">
        <v>1098.2</v>
      </c>
      <c r="F52" s="16">
        <v>1254</v>
      </c>
      <c r="G52" s="33">
        <v>1490</v>
      </c>
      <c r="H52" s="23">
        <f t="shared" si="1"/>
        <v>118.81977671451355</v>
      </c>
      <c r="I52" s="16" t="s">
        <v>331</v>
      </c>
      <c r="J52" s="23">
        <f t="shared" si="2"/>
        <v>118.81977671451355</v>
      </c>
      <c r="K52" s="16"/>
      <c r="L52" s="16">
        <v>1490</v>
      </c>
      <c r="M52" s="20">
        <f t="shared" si="18"/>
        <v>0</v>
      </c>
      <c r="N52" s="16"/>
      <c r="O52" s="89">
        <v>1490</v>
      </c>
      <c r="P52" s="23">
        <f t="shared" si="3"/>
        <v>1254</v>
      </c>
      <c r="Q52" s="16"/>
      <c r="R52" s="102">
        <v>1490</v>
      </c>
      <c r="S52" s="9">
        <f t="shared" si="4"/>
        <v>100</v>
      </c>
      <c r="T52" s="16"/>
      <c r="U52" s="24"/>
    </row>
    <row r="53" spans="1:21">
      <c r="A53" s="127" t="s">
        <v>50</v>
      </c>
      <c r="B53" s="25" t="s">
        <v>5</v>
      </c>
      <c r="C53" s="26"/>
      <c r="D53" s="16"/>
      <c r="E53" s="16"/>
      <c r="F53" s="16"/>
      <c r="G53" s="33"/>
      <c r="H53" s="23" t="e">
        <f t="shared" si="1"/>
        <v>#DIV/0!</v>
      </c>
      <c r="I53" s="16"/>
      <c r="J53" s="23" t="e">
        <f t="shared" si="2"/>
        <v>#DIV/0!</v>
      </c>
      <c r="K53" s="16"/>
      <c r="L53" s="16"/>
      <c r="M53" s="20">
        <f t="shared" si="18"/>
        <v>0</v>
      </c>
      <c r="N53" s="16"/>
      <c r="O53" s="89"/>
      <c r="P53" s="23" t="e">
        <f t="shared" si="3"/>
        <v>#DIV/0!</v>
      </c>
      <c r="Q53" s="16"/>
      <c r="R53" s="102"/>
      <c r="S53" s="9" t="e">
        <f t="shared" si="4"/>
        <v>#DIV/0!</v>
      </c>
      <c r="T53" s="16"/>
      <c r="U53" s="24"/>
    </row>
    <row r="54" spans="1:21" ht="105">
      <c r="A54" s="128"/>
      <c r="B54" s="25" t="s">
        <v>51</v>
      </c>
      <c r="C54" s="26"/>
      <c r="D54" s="16"/>
      <c r="E54" s="16"/>
      <c r="F54" s="16"/>
      <c r="G54" s="33"/>
      <c r="H54" s="23" t="e">
        <f t="shared" si="1"/>
        <v>#DIV/0!</v>
      </c>
      <c r="I54" s="16"/>
      <c r="J54" s="23" t="e">
        <f t="shared" si="2"/>
        <v>#DIV/0!</v>
      </c>
      <c r="K54" s="16"/>
      <c r="L54" s="16"/>
      <c r="M54" s="20">
        <f t="shared" si="18"/>
        <v>0</v>
      </c>
      <c r="N54" s="16"/>
      <c r="O54" s="89"/>
      <c r="P54" s="23" t="e">
        <f t="shared" si="3"/>
        <v>#DIV/0!</v>
      </c>
      <c r="Q54" s="16"/>
      <c r="R54" s="102"/>
      <c r="S54" s="9" t="e">
        <f t="shared" si="4"/>
        <v>#DIV/0!</v>
      </c>
      <c r="T54" s="16"/>
      <c r="U54" s="24"/>
    </row>
    <row r="55" spans="1:21">
      <c r="A55" s="18" t="s">
        <v>52</v>
      </c>
      <c r="B55" s="25" t="s">
        <v>53</v>
      </c>
      <c r="C55" s="26"/>
      <c r="D55" s="16"/>
      <c r="E55" s="16"/>
      <c r="F55" s="16"/>
      <c r="G55" s="33"/>
      <c r="H55" s="23" t="e">
        <f t="shared" si="1"/>
        <v>#DIV/0!</v>
      </c>
      <c r="I55" s="16"/>
      <c r="J55" s="23" t="e">
        <f t="shared" si="2"/>
        <v>#DIV/0!</v>
      </c>
      <c r="K55" s="16"/>
      <c r="L55" s="16"/>
      <c r="M55" s="20">
        <f t="shared" si="18"/>
        <v>0</v>
      </c>
      <c r="N55" s="16"/>
      <c r="O55" s="89"/>
      <c r="P55" s="23" t="e">
        <f t="shared" si="3"/>
        <v>#DIV/0!</v>
      </c>
      <c r="Q55" s="16"/>
      <c r="R55" s="102"/>
      <c r="S55" s="9" t="e">
        <f t="shared" si="4"/>
        <v>#DIV/0!</v>
      </c>
      <c r="T55" s="16"/>
      <c r="U55" s="24"/>
    </row>
    <row r="56" spans="1:21">
      <c r="A56" s="127" t="s">
        <v>54</v>
      </c>
      <c r="B56" s="25" t="s">
        <v>5</v>
      </c>
      <c r="C56" s="26"/>
      <c r="D56" s="16"/>
      <c r="E56" s="16"/>
      <c r="F56" s="16"/>
      <c r="G56" s="33"/>
      <c r="H56" s="23" t="e">
        <f t="shared" si="1"/>
        <v>#DIV/0!</v>
      </c>
      <c r="I56" s="16"/>
      <c r="J56" s="23" t="e">
        <f t="shared" si="2"/>
        <v>#DIV/0!</v>
      </c>
      <c r="K56" s="16"/>
      <c r="L56" s="16"/>
      <c r="M56" s="20">
        <f t="shared" si="18"/>
        <v>0</v>
      </c>
      <c r="N56" s="16"/>
      <c r="O56" s="89"/>
      <c r="P56" s="23" t="e">
        <f t="shared" si="3"/>
        <v>#DIV/0!</v>
      </c>
      <c r="Q56" s="16"/>
      <c r="R56" s="102"/>
      <c r="S56" s="9" t="e">
        <f t="shared" si="4"/>
        <v>#DIV/0!</v>
      </c>
      <c r="T56" s="16"/>
      <c r="U56" s="24"/>
    </row>
    <row r="57" spans="1:21" ht="105">
      <c r="A57" s="128"/>
      <c r="B57" s="25" t="s">
        <v>51</v>
      </c>
      <c r="C57" s="26"/>
      <c r="D57" s="16"/>
      <c r="E57" s="16"/>
      <c r="F57" s="16"/>
      <c r="G57" s="33"/>
      <c r="H57" s="23" t="e">
        <f t="shared" si="1"/>
        <v>#DIV/0!</v>
      </c>
      <c r="I57" s="16"/>
      <c r="J57" s="23" t="e">
        <f t="shared" si="2"/>
        <v>#DIV/0!</v>
      </c>
      <c r="K57" s="16"/>
      <c r="L57" s="16"/>
      <c r="M57" s="20">
        <f t="shared" si="18"/>
        <v>0</v>
      </c>
      <c r="N57" s="16"/>
      <c r="O57" s="89"/>
      <c r="P57" s="23" t="e">
        <f t="shared" si="3"/>
        <v>#DIV/0!</v>
      </c>
      <c r="Q57" s="16"/>
      <c r="R57" s="102"/>
      <c r="S57" s="9" t="e">
        <f t="shared" si="4"/>
        <v>#DIV/0!</v>
      </c>
      <c r="T57" s="16"/>
      <c r="U57" s="24"/>
    </row>
    <row r="58" spans="1:21" ht="85.5">
      <c r="A58" s="18" t="s">
        <v>55</v>
      </c>
      <c r="B58" s="29" t="s">
        <v>56</v>
      </c>
      <c r="C58" s="23">
        <f>C60+C61+C62</f>
        <v>15</v>
      </c>
      <c r="D58" s="23">
        <f t="shared" ref="D58:F58" si="26">D60+D61+D62</f>
        <v>0</v>
      </c>
      <c r="E58" s="23">
        <f t="shared" si="26"/>
        <v>0</v>
      </c>
      <c r="F58" s="73">
        <f t="shared" si="26"/>
        <v>0</v>
      </c>
      <c r="G58" s="62">
        <v>14.9</v>
      </c>
      <c r="H58" s="73" t="e">
        <f t="shared" si="1"/>
        <v>#DIV/0!</v>
      </c>
      <c r="I58" s="73"/>
      <c r="J58" s="73" t="e">
        <f t="shared" si="2"/>
        <v>#DIV/0!</v>
      </c>
      <c r="K58" s="23"/>
      <c r="L58" s="23"/>
      <c r="M58" s="20">
        <f t="shared" si="18"/>
        <v>14.9</v>
      </c>
      <c r="N58" s="23"/>
      <c r="O58" s="91">
        <f t="shared" ref="O58" si="27">O60+O61+O62</f>
        <v>0</v>
      </c>
      <c r="P58" s="73" t="e">
        <f t="shared" si="3"/>
        <v>#DIV/0!</v>
      </c>
      <c r="Q58" s="73"/>
      <c r="R58" s="104">
        <f t="shared" ref="R58" si="28">R60+R61+R62</f>
        <v>0</v>
      </c>
      <c r="S58" s="80" t="e">
        <f t="shared" si="4"/>
        <v>#DIV/0!</v>
      </c>
      <c r="T58" s="23"/>
      <c r="U58" s="24"/>
    </row>
    <row r="59" spans="1:21">
      <c r="A59" s="18" t="s">
        <v>4</v>
      </c>
      <c r="B59" s="22" t="s">
        <v>15</v>
      </c>
      <c r="C59" s="23"/>
      <c r="D59" s="16"/>
      <c r="E59" s="16"/>
      <c r="F59" s="16"/>
      <c r="G59" s="33"/>
      <c r="H59" s="23" t="e">
        <f t="shared" si="1"/>
        <v>#DIV/0!</v>
      </c>
      <c r="I59" s="16"/>
      <c r="J59" s="23" t="e">
        <f t="shared" si="2"/>
        <v>#DIV/0!</v>
      </c>
      <c r="K59" s="16"/>
      <c r="L59" s="16"/>
      <c r="M59" s="20">
        <f t="shared" si="18"/>
        <v>0</v>
      </c>
      <c r="N59" s="16"/>
      <c r="O59" s="89"/>
      <c r="P59" s="23" t="e">
        <f t="shared" si="3"/>
        <v>#DIV/0!</v>
      </c>
      <c r="Q59" s="16"/>
      <c r="R59" s="102"/>
      <c r="S59" s="9" t="e">
        <f t="shared" si="4"/>
        <v>#DIV/0!</v>
      </c>
      <c r="T59" s="16"/>
      <c r="U59" s="21"/>
    </row>
    <row r="60" spans="1:21" ht="60">
      <c r="A60" s="18" t="s">
        <v>57</v>
      </c>
      <c r="B60" s="25" t="s">
        <v>58</v>
      </c>
      <c r="C60" s="26"/>
      <c r="D60" s="16"/>
      <c r="E60" s="16"/>
      <c r="F60" s="16"/>
      <c r="G60" s="33"/>
      <c r="H60" s="23" t="e">
        <f t="shared" si="1"/>
        <v>#DIV/0!</v>
      </c>
      <c r="I60" s="16"/>
      <c r="J60" s="23" t="e">
        <f t="shared" si="2"/>
        <v>#DIV/0!</v>
      </c>
      <c r="K60" s="16"/>
      <c r="L60" s="16"/>
      <c r="M60" s="20">
        <f t="shared" si="18"/>
        <v>0</v>
      </c>
      <c r="N60" s="16"/>
      <c r="O60" s="89"/>
      <c r="P60" s="23" t="e">
        <f t="shared" si="3"/>
        <v>#DIV/0!</v>
      </c>
      <c r="Q60" s="16"/>
      <c r="R60" s="102"/>
      <c r="S60" s="9" t="e">
        <f t="shared" si="4"/>
        <v>#DIV/0!</v>
      </c>
      <c r="T60" s="16"/>
      <c r="U60" s="24"/>
    </row>
    <row r="61" spans="1:21" ht="105">
      <c r="A61" s="18" t="s">
        <v>59</v>
      </c>
      <c r="B61" s="25" t="s">
        <v>60</v>
      </c>
      <c r="C61" s="26"/>
      <c r="D61" s="16"/>
      <c r="E61" s="16"/>
      <c r="F61" s="16"/>
      <c r="G61" s="33"/>
      <c r="H61" s="23" t="e">
        <f t="shared" si="1"/>
        <v>#DIV/0!</v>
      </c>
      <c r="I61" s="16"/>
      <c r="J61" s="23" t="e">
        <f t="shared" si="2"/>
        <v>#DIV/0!</v>
      </c>
      <c r="K61" s="16"/>
      <c r="L61" s="16"/>
      <c r="M61" s="20">
        <f t="shared" si="18"/>
        <v>0</v>
      </c>
      <c r="N61" s="16"/>
      <c r="O61" s="89"/>
      <c r="P61" s="23" t="e">
        <f t="shared" si="3"/>
        <v>#DIV/0!</v>
      </c>
      <c r="Q61" s="16"/>
      <c r="R61" s="102"/>
      <c r="S61" s="9" t="e">
        <f t="shared" si="4"/>
        <v>#DIV/0!</v>
      </c>
      <c r="T61" s="16"/>
      <c r="U61" s="24"/>
    </row>
    <row r="62" spans="1:21" ht="30">
      <c r="A62" s="18" t="s">
        <v>61</v>
      </c>
      <c r="B62" s="25" t="s">
        <v>62</v>
      </c>
      <c r="C62" s="26">
        <v>15</v>
      </c>
      <c r="D62" s="16"/>
      <c r="E62" s="16"/>
      <c r="F62" s="16"/>
      <c r="G62" s="33"/>
      <c r="H62" s="23" t="e">
        <f t="shared" si="1"/>
        <v>#DIV/0!</v>
      </c>
      <c r="I62" s="16"/>
      <c r="J62" s="23" t="e">
        <f t="shared" si="2"/>
        <v>#DIV/0!</v>
      </c>
      <c r="K62" s="16"/>
      <c r="L62" s="16"/>
      <c r="M62" s="20">
        <f t="shared" si="18"/>
        <v>0</v>
      </c>
      <c r="N62" s="16"/>
      <c r="O62" s="89"/>
      <c r="P62" s="23" t="e">
        <f t="shared" si="3"/>
        <v>#DIV/0!</v>
      </c>
      <c r="Q62" s="16"/>
      <c r="R62" s="102"/>
      <c r="S62" s="9" t="e">
        <f t="shared" si="4"/>
        <v>#DIV/0!</v>
      </c>
      <c r="T62" s="16"/>
      <c r="U62" s="24"/>
    </row>
    <row r="63" spans="1:21">
      <c r="A63" s="127" t="s">
        <v>63</v>
      </c>
      <c r="B63" s="25"/>
      <c r="C63" s="26"/>
      <c r="D63" s="16"/>
      <c r="E63" s="16"/>
      <c r="F63" s="16"/>
      <c r="G63" s="33"/>
      <c r="H63" s="23" t="e">
        <f t="shared" si="1"/>
        <v>#DIV/0!</v>
      </c>
      <c r="I63" s="16"/>
      <c r="J63" s="23" t="e">
        <f t="shared" si="2"/>
        <v>#DIV/0!</v>
      </c>
      <c r="K63" s="16"/>
      <c r="L63" s="16"/>
      <c r="M63" s="20">
        <f t="shared" si="18"/>
        <v>0</v>
      </c>
      <c r="N63" s="16"/>
      <c r="O63" s="89"/>
      <c r="P63" s="23" t="e">
        <f t="shared" si="3"/>
        <v>#DIV/0!</v>
      </c>
      <c r="Q63" s="16"/>
      <c r="R63" s="102"/>
      <c r="S63" s="9" t="e">
        <f t="shared" si="4"/>
        <v>#DIV/0!</v>
      </c>
      <c r="T63" s="16"/>
      <c r="U63" s="24"/>
    </row>
    <row r="64" spans="1:21" ht="120">
      <c r="A64" s="128"/>
      <c r="B64" s="25" t="s">
        <v>64</v>
      </c>
      <c r="C64" s="26"/>
      <c r="D64" s="16"/>
      <c r="E64" s="16"/>
      <c r="F64" s="16"/>
      <c r="G64" s="33"/>
      <c r="H64" s="23" t="e">
        <f t="shared" si="1"/>
        <v>#DIV/0!</v>
      </c>
      <c r="I64" s="16"/>
      <c r="J64" s="23" t="e">
        <f t="shared" si="2"/>
        <v>#DIV/0!</v>
      </c>
      <c r="K64" s="16"/>
      <c r="L64" s="16"/>
      <c r="M64" s="20">
        <f t="shared" si="18"/>
        <v>0</v>
      </c>
      <c r="N64" s="16"/>
      <c r="O64" s="89"/>
      <c r="P64" s="23" t="e">
        <f t="shared" si="3"/>
        <v>#DIV/0!</v>
      </c>
      <c r="Q64" s="16"/>
      <c r="R64" s="102"/>
      <c r="S64" s="9" t="e">
        <f t="shared" si="4"/>
        <v>#DIV/0!</v>
      </c>
      <c r="T64" s="16"/>
      <c r="U64" s="24"/>
    </row>
    <row r="65" spans="1:21">
      <c r="A65" s="18" t="s">
        <v>65</v>
      </c>
      <c r="B65" s="25" t="s">
        <v>66</v>
      </c>
      <c r="C65" s="23">
        <f>C66+C68</f>
        <v>672.2</v>
      </c>
      <c r="D65" s="23">
        <f t="shared" ref="D65:R65" si="29">D66+D68</f>
        <v>729.59999999999991</v>
      </c>
      <c r="E65" s="23">
        <f>E66+E68</f>
        <v>658</v>
      </c>
      <c r="F65" s="73">
        <f t="shared" si="29"/>
        <v>741.7</v>
      </c>
      <c r="G65" s="62">
        <f t="shared" si="29"/>
        <v>1021.35</v>
      </c>
      <c r="H65" s="73">
        <f t="shared" si="1"/>
        <v>139.98766447368422</v>
      </c>
      <c r="I65" s="73"/>
      <c r="J65" s="73">
        <f t="shared" si="2"/>
        <v>137.70392341917216</v>
      </c>
      <c r="K65" s="60">
        <f t="shared" si="29"/>
        <v>0</v>
      </c>
      <c r="L65" s="60">
        <f t="shared" si="29"/>
        <v>1021.35</v>
      </c>
      <c r="M65" s="60">
        <f t="shared" si="29"/>
        <v>0</v>
      </c>
      <c r="N65" s="60">
        <f t="shared" si="29"/>
        <v>0</v>
      </c>
      <c r="O65" s="60">
        <f t="shared" si="29"/>
        <v>423.8</v>
      </c>
      <c r="P65" s="60">
        <f t="shared" si="29"/>
        <v>318.06456704121979</v>
      </c>
      <c r="Q65" s="60">
        <f t="shared" si="29"/>
        <v>0</v>
      </c>
      <c r="R65" s="60">
        <f t="shared" si="29"/>
        <v>423.8</v>
      </c>
      <c r="S65" s="80">
        <f t="shared" si="4"/>
        <v>100</v>
      </c>
      <c r="T65" s="23"/>
      <c r="U65" s="24"/>
    </row>
    <row r="66" spans="1:21" ht="30">
      <c r="A66" s="30" t="s">
        <v>67</v>
      </c>
      <c r="B66" s="31" t="s">
        <v>68</v>
      </c>
      <c r="C66" s="32">
        <v>208.9</v>
      </c>
      <c r="D66" s="33">
        <v>269.7</v>
      </c>
      <c r="E66" s="16">
        <v>267</v>
      </c>
      <c r="F66" s="33">
        <v>281.8</v>
      </c>
      <c r="G66" s="33">
        <v>480.1</v>
      </c>
      <c r="H66" s="23">
        <f t="shared" si="1"/>
        <v>178.01260659992585</v>
      </c>
      <c r="I66" s="33"/>
      <c r="J66" s="23">
        <f t="shared" si="2"/>
        <v>170.36905606813343</v>
      </c>
      <c r="K66" s="33"/>
      <c r="L66" s="16">
        <f>G66</f>
        <v>480.1</v>
      </c>
      <c r="M66" s="20">
        <f t="shared" si="18"/>
        <v>0</v>
      </c>
      <c r="N66" s="16"/>
      <c r="O66" s="89">
        <v>160</v>
      </c>
      <c r="P66" s="23">
        <f t="shared" si="3"/>
        <v>93.913767965007295</v>
      </c>
      <c r="Q66" s="33"/>
      <c r="R66" s="102">
        <v>160</v>
      </c>
      <c r="S66" s="9">
        <f t="shared" si="4"/>
        <v>100</v>
      </c>
      <c r="T66" s="33"/>
      <c r="U66" s="24"/>
    </row>
    <row r="67" spans="1:21">
      <c r="A67" s="18" t="s">
        <v>69</v>
      </c>
      <c r="B67" s="25" t="s">
        <v>70</v>
      </c>
      <c r="C67" s="26">
        <v>178.3</v>
      </c>
      <c r="D67" s="16">
        <v>232.9</v>
      </c>
      <c r="E67" s="16">
        <v>232.9</v>
      </c>
      <c r="F67" s="16">
        <v>245</v>
      </c>
      <c r="G67" s="33">
        <v>344.1</v>
      </c>
      <c r="H67" s="23">
        <f t="shared" si="1"/>
        <v>147.74581365392874</v>
      </c>
      <c r="I67" s="16"/>
      <c r="J67" s="23">
        <f t="shared" si="2"/>
        <v>140.44897959183675</v>
      </c>
      <c r="K67" s="16"/>
      <c r="L67" s="16">
        <f t="shared" ref="L67:L130" si="30">G67</f>
        <v>344.1</v>
      </c>
      <c r="M67" s="20">
        <f t="shared" si="18"/>
        <v>0</v>
      </c>
      <c r="N67" s="16"/>
      <c r="O67" s="89">
        <v>60</v>
      </c>
      <c r="P67" s="23">
        <f t="shared" si="3"/>
        <v>42.72013949433304</v>
      </c>
      <c r="Q67" s="16"/>
      <c r="R67" s="102">
        <v>60</v>
      </c>
      <c r="S67" s="9">
        <f t="shared" si="4"/>
        <v>100</v>
      </c>
      <c r="T67" s="16"/>
      <c r="U67" s="24"/>
    </row>
    <row r="68" spans="1:21" ht="30">
      <c r="A68" s="18" t="s">
        <v>71</v>
      </c>
      <c r="B68" s="25" t="s">
        <v>72</v>
      </c>
      <c r="C68" s="26">
        <v>463.3</v>
      </c>
      <c r="D68" s="16">
        <v>459.9</v>
      </c>
      <c r="E68" s="16">
        <v>391</v>
      </c>
      <c r="F68" s="16">
        <v>459.9</v>
      </c>
      <c r="G68" s="33">
        <v>541.25</v>
      </c>
      <c r="H68" s="23">
        <f t="shared" si="1"/>
        <v>117.68862796260058</v>
      </c>
      <c r="I68" s="16"/>
      <c r="J68" s="23">
        <f t="shared" si="2"/>
        <v>117.68862796260058</v>
      </c>
      <c r="K68" s="16"/>
      <c r="L68" s="16">
        <f t="shared" si="30"/>
        <v>541.25</v>
      </c>
      <c r="M68" s="20">
        <f t="shared" si="18"/>
        <v>0</v>
      </c>
      <c r="N68" s="16"/>
      <c r="O68" s="89">
        <v>263.8</v>
      </c>
      <c r="P68" s="23">
        <f t="shared" si="3"/>
        <v>224.15079907621248</v>
      </c>
      <c r="Q68" s="16"/>
      <c r="R68" s="102">
        <v>263.8</v>
      </c>
      <c r="S68" s="9">
        <f t="shared" si="4"/>
        <v>100</v>
      </c>
      <c r="T68" s="16"/>
      <c r="U68" s="24"/>
    </row>
    <row r="69" spans="1:21">
      <c r="A69" s="127" t="s">
        <v>73</v>
      </c>
      <c r="B69" s="25" t="s">
        <v>5</v>
      </c>
      <c r="C69" s="26"/>
      <c r="D69" s="16"/>
      <c r="E69" s="16"/>
      <c r="F69" s="16"/>
      <c r="G69" s="33"/>
      <c r="H69" s="23" t="e">
        <f t="shared" si="1"/>
        <v>#DIV/0!</v>
      </c>
      <c r="I69" s="16"/>
      <c r="J69" s="23" t="e">
        <f t="shared" si="2"/>
        <v>#DIV/0!</v>
      </c>
      <c r="K69" s="16"/>
      <c r="L69" s="16">
        <f t="shared" si="30"/>
        <v>0</v>
      </c>
      <c r="M69" s="20">
        <f t="shared" si="18"/>
        <v>0</v>
      </c>
      <c r="N69" s="16"/>
      <c r="O69" s="89"/>
      <c r="P69" s="23" t="e">
        <f t="shared" si="3"/>
        <v>#DIV/0!</v>
      </c>
      <c r="Q69" s="16"/>
      <c r="R69" s="102"/>
      <c r="S69" s="9" t="e">
        <f t="shared" si="4"/>
        <v>#DIV/0!</v>
      </c>
      <c r="T69" s="16"/>
      <c r="U69" s="24"/>
    </row>
    <row r="70" spans="1:21" ht="105">
      <c r="A70" s="128"/>
      <c r="B70" s="25" t="s">
        <v>51</v>
      </c>
      <c r="C70" s="26"/>
      <c r="D70" s="16"/>
      <c r="E70" s="16"/>
      <c r="F70" s="16"/>
      <c r="G70" s="33"/>
      <c r="H70" s="23" t="e">
        <f t="shared" si="1"/>
        <v>#DIV/0!</v>
      </c>
      <c r="I70" s="16"/>
      <c r="J70" s="23" t="e">
        <f t="shared" si="2"/>
        <v>#DIV/0!</v>
      </c>
      <c r="K70" s="16"/>
      <c r="L70" s="16">
        <f t="shared" si="30"/>
        <v>0</v>
      </c>
      <c r="M70" s="20">
        <f t="shared" si="18"/>
        <v>0</v>
      </c>
      <c r="N70" s="16"/>
      <c r="O70" s="89"/>
      <c r="P70" s="23" t="e">
        <f t="shared" si="3"/>
        <v>#DIV/0!</v>
      </c>
      <c r="Q70" s="16"/>
      <c r="R70" s="102"/>
      <c r="S70" s="9" t="e">
        <f t="shared" si="4"/>
        <v>#DIV/0!</v>
      </c>
      <c r="T70" s="16"/>
      <c r="U70" s="24"/>
    </row>
    <row r="71" spans="1:21">
      <c r="A71" s="18" t="s">
        <v>74</v>
      </c>
      <c r="B71" s="25" t="s">
        <v>75</v>
      </c>
      <c r="C71" s="23">
        <f>C72+C73</f>
        <v>42.7</v>
      </c>
      <c r="D71" s="23">
        <f t="shared" ref="D71:F71" si="31">D72+D73</f>
        <v>28.5</v>
      </c>
      <c r="E71" s="23">
        <f t="shared" si="31"/>
        <v>24.7</v>
      </c>
      <c r="F71" s="73">
        <f t="shared" si="31"/>
        <v>28.5</v>
      </c>
      <c r="G71" s="62">
        <v>29.4</v>
      </c>
      <c r="H71" s="73">
        <f t="shared" si="1"/>
        <v>103.1578947368421</v>
      </c>
      <c r="I71" s="73"/>
      <c r="J71" s="73">
        <f t="shared" si="2"/>
        <v>103.1578947368421</v>
      </c>
      <c r="K71" s="23"/>
      <c r="L71" s="16">
        <f t="shared" si="30"/>
        <v>29.4</v>
      </c>
      <c r="M71" s="20">
        <f t="shared" si="18"/>
        <v>0</v>
      </c>
      <c r="N71" s="23"/>
      <c r="O71" s="91">
        <f t="shared" ref="O71" si="32">O72+O73</f>
        <v>29.4</v>
      </c>
      <c r="P71" s="73">
        <f t="shared" si="3"/>
        <v>28.500000000000004</v>
      </c>
      <c r="Q71" s="73"/>
      <c r="R71" s="104">
        <f t="shared" ref="R71" si="33">R72+R73</f>
        <v>29.4</v>
      </c>
      <c r="S71" s="80">
        <f t="shared" si="4"/>
        <v>100</v>
      </c>
      <c r="T71" s="23"/>
      <c r="U71" s="24"/>
    </row>
    <row r="72" spans="1:21">
      <c r="A72" s="18" t="s">
        <v>76</v>
      </c>
      <c r="B72" s="25" t="s">
        <v>77</v>
      </c>
      <c r="C72" s="26">
        <v>12.1</v>
      </c>
      <c r="D72" s="16">
        <v>13.4</v>
      </c>
      <c r="E72" s="16">
        <v>11</v>
      </c>
      <c r="F72" s="16">
        <v>13.4</v>
      </c>
      <c r="G72" s="33">
        <v>14</v>
      </c>
      <c r="H72" s="23">
        <f t="shared" si="1"/>
        <v>104.4776119402985</v>
      </c>
      <c r="I72" s="16"/>
      <c r="J72" s="23">
        <f t="shared" si="2"/>
        <v>104.4776119402985</v>
      </c>
      <c r="K72" s="16"/>
      <c r="L72" s="16">
        <f t="shared" si="30"/>
        <v>14</v>
      </c>
      <c r="M72" s="20">
        <f t="shared" si="18"/>
        <v>0</v>
      </c>
      <c r="N72" s="16"/>
      <c r="O72" s="89">
        <v>14</v>
      </c>
      <c r="P72" s="23">
        <f t="shared" si="3"/>
        <v>13.4</v>
      </c>
      <c r="Q72" s="16"/>
      <c r="R72" s="102">
        <v>14</v>
      </c>
      <c r="S72" s="9">
        <f t="shared" si="4"/>
        <v>100</v>
      </c>
      <c r="T72" s="16"/>
      <c r="U72" s="24"/>
    </row>
    <row r="73" spans="1:21" ht="30">
      <c r="A73" s="18" t="s">
        <v>78</v>
      </c>
      <c r="B73" s="25" t="s">
        <v>72</v>
      </c>
      <c r="C73" s="26">
        <v>30.6</v>
      </c>
      <c r="D73" s="16">
        <v>15.1</v>
      </c>
      <c r="E73" s="16">
        <v>13.7</v>
      </c>
      <c r="F73" s="16">
        <v>15.1</v>
      </c>
      <c r="G73" s="33">
        <v>15.4</v>
      </c>
      <c r="H73" s="23">
        <f t="shared" si="1"/>
        <v>101.98675496688743</v>
      </c>
      <c r="I73" s="16"/>
      <c r="J73" s="23">
        <f t="shared" si="2"/>
        <v>101.98675496688743</v>
      </c>
      <c r="K73" s="16"/>
      <c r="L73" s="16">
        <f t="shared" si="30"/>
        <v>15.4</v>
      </c>
      <c r="M73" s="20">
        <f t="shared" si="18"/>
        <v>0</v>
      </c>
      <c r="N73" s="16"/>
      <c r="O73" s="89">
        <v>15.4</v>
      </c>
      <c r="P73" s="23">
        <f t="shared" si="3"/>
        <v>15.1</v>
      </c>
      <c r="Q73" s="16"/>
      <c r="R73" s="102">
        <v>15.4</v>
      </c>
      <c r="S73" s="9">
        <f t="shared" si="4"/>
        <v>100</v>
      </c>
      <c r="T73" s="16"/>
      <c r="U73" s="24"/>
    </row>
    <row r="74" spans="1:21">
      <c r="A74" s="18" t="s">
        <v>79</v>
      </c>
      <c r="B74" s="25" t="s">
        <v>80</v>
      </c>
      <c r="C74" s="23">
        <f>C75+C76</f>
        <v>0</v>
      </c>
      <c r="D74" s="23">
        <f t="shared" ref="D74:F74" si="34">D75+D76</f>
        <v>0</v>
      </c>
      <c r="E74" s="23">
        <f t="shared" si="34"/>
        <v>0</v>
      </c>
      <c r="F74" s="73">
        <f t="shared" si="34"/>
        <v>0</v>
      </c>
      <c r="G74" s="62">
        <f t="shared" ref="G74" si="35">G75+G76</f>
        <v>0</v>
      </c>
      <c r="H74" s="73" t="e">
        <f t="shared" si="1"/>
        <v>#DIV/0!</v>
      </c>
      <c r="I74" s="73"/>
      <c r="J74" s="73" t="e">
        <f t="shared" si="2"/>
        <v>#DIV/0!</v>
      </c>
      <c r="K74" s="23"/>
      <c r="L74" s="16">
        <f t="shared" si="30"/>
        <v>0</v>
      </c>
      <c r="M74" s="20">
        <f t="shared" si="18"/>
        <v>0</v>
      </c>
      <c r="N74" s="23"/>
      <c r="O74" s="91">
        <f t="shared" ref="O74" si="36">O75+O76</f>
        <v>0</v>
      </c>
      <c r="P74" s="73" t="e">
        <f t="shared" si="3"/>
        <v>#DIV/0!</v>
      </c>
      <c r="Q74" s="73"/>
      <c r="R74" s="104">
        <f t="shared" ref="R74" si="37">R75+R76</f>
        <v>0</v>
      </c>
      <c r="S74" s="80" t="e">
        <f t="shared" si="4"/>
        <v>#DIV/0!</v>
      </c>
      <c r="T74" s="23"/>
      <c r="U74" s="24"/>
    </row>
    <row r="75" spans="1:21">
      <c r="A75" s="18" t="s">
        <v>81</v>
      </c>
      <c r="B75" s="25" t="s">
        <v>82</v>
      </c>
      <c r="C75" s="26"/>
      <c r="D75" s="34"/>
      <c r="E75" s="34"/>
      <c r="F75" s="34"/>
      <c r="G75" s="68"/>
      <c r="H75" s="23" t="e">
        <f t="shared" ref="H75:H138" si="38">G75/D75*100</f>
        <v>#DIV/0!</v>
      </c>
      <c r="I75" s="34"/>
      <c r="J75" s="23" t="e">
        <f t="shared" ref="J75:J138" si="39">G75/F75*100</f>
        <v>#DIV/0!</v>
      </c>
      <c r="K75" s="34"/>
      <c r="L75" s="16">
        <f t="shared" si="30"/>
        <v>0</v>
      </c>
      <c r="M75" s="20">
        <f t="shared" si="18"/>
        <v>0</v>
      </c>
      <c r="N75" s="34"/>
      <c r="O75" s="95"/>
      <c r="P75" s="23" t="e">
        <f t="shared" ref="P75:P138" si="40">O75/J75*100</f>
        <v>#DIV/0!</v>
      </c>
      <c r="Q75" s="34"/>
      <c r="R75" s="108"/>
      <c r="S75" s="9" t="e">
        <f t="shared" ref="S75:S138" si="41">R75/O75*100</f>
        <v>#DIV/0!</v>
      </c>
      <c r="T75" s="34"/>
      <c r="U75" s="24"/>
    </row>
    <row r="76" spans="1:21" ht="30">
      <c r="A76" s="18" t="s">
        <v>83</v>
      </c>
      <c r="B76" s="25" t="s">
        <v>72</v>
      </c>
      <c r="C76" s="26"/>
      <c r="D76" s="16"/>
      <c r="E76" s="16"/>
      <c r="F76" s="16"/>
      <c r="G76" s="33"/>
      <c r="H76" s="23" t="e">
        <f t="shared" si="38"/>
        <v>#DIV/0!</v>
      </c>
      <c r="I76" s="16"/>
      <c r="J76" s="23" t="e">
        <f t="shared" si="39"/>
        <v>#DIV/0!</v>
      </c>
      <c r="K76" s="16"/>
      <c r="L76" s="16">
        <f t="shared" si="30"/>
        <v>0</v>
      </c>
      <c r="M76" s="20">
        <f t="shared" si="18"/>
        <v>0</v>
      </c>
      <c r="N76" s="16"/>
      <c r="O76" s="89"/>
      <c r="P76" s="23" t="e">
        <f t="shared" si="40"/>
        <v>#DIV/0!</v>
      </c>
      <c r="Q76" s="16"/>
      <c r="R76" s="102"/>
      <c r="S76" s="9" t="e">
        <f t="shared" si="41"/>
        <v>#DIV/0!</v>
      </c>
      <c r="T76" s="16"/>
      <c r="U76" s="24"/>
    </row>
    <row r="77" spans="1:21">
      <c r="A77" s="18" t="s">
        <v>84</v>
      </c>
      <c r="B77" s="25" t="s">
        <v>85</v>
      </c>
      <c r="C77" s="23">
        <f>C78+C79</f>
        <v>0</v>
      </c>
      <c r="D77" s="23">
        <f t="shared" ref="D77:F77" si="42">D78+D79</f>
        <v>0</v>
      </c>
      <c r="E77" s="23">
        <f t="shared" si="42"/>
        <v>0</v>
      </c>
      <c r="F77" s="73">
        <f t="shared" si="42"/>
        <v>0</v>
      </c>
      <c r="G77" s="62">
        <f t="shared" ref="G77" si="43">G78+G79</f>
        <v>0</v>
      </c>
      <c r="H77" s="73" t="e">
        <f t="shared" si="38"/>
        <v>#DIV/0!</v>
      </c>
      <c r="I77" s="73"/>
      <c r="J77" s="73" t="e">
        <f t="shared" si="39"/>
        <v>#DIV/0!</v>
      </c>
      <c r="K77" s="23"/>
      <c r="L77" s="16">
        <f t="shared" si="30"/>
        <v>0</v>
      </c>
      <c r="M77" s="20">
        <f t="shared" si="18"/>
        <v>0</v>
      </c>
      <c r="N77" s="23"/>
      <c r="O77" s="91">
        <f t="shared" ref="O77" si="44">O78+O79</f>
        <v>0</v>
      </c>
      <c r="P77" s="73" t="e">
        <f t="shared" si="40"/>
        <v>#DIV/0!</v>
      </c>
      <c r="Q77" s="73"/>
      <c r="R77" s="104">
        <f t="shared" ref="R77" si="45">R78+R79</f>
        <v>0</v>
      </c>
      <c r="S77" s="80" t="e">
        <f t="shared" si="41"/>
        <v>#DIV/0!</v>
      </c>
      <c r="T77" s="23"/>
      <c r="U77" s="24"/>
    </row>
    <row r="78" spans="1:21">
      <c r="A78" s="18" t="s">
        <v>86</v>
      </c>
      <c r="B78" s="25" t="s">
        <v>87</v>
      </c>
      <c r="C78" s="26"/>
      <c r="D78" s="34"/>
      <c r="E78" s="34"/>
      <c r="F78" s="34"/>
      <c r="G78" s="68"/>
      <c r="H78" s="23" t="e">
        <f t="shared" si="38"/>
        <v>#DIV/0!</v>
      </c>
      <c r="I78" s="34"/>
      <c r="J78" s="23" t="e">
        <f t="shared" si="39"/>
        <v>#DIV/0!</v>
      </c>
      <c r="K78" s="34"/>
      <c r="L78" s="16">
        <f t="shared" si="30"/>
        <v>0</v>
      </c>
      <c r="M78" s="20">
        <f t="shared" si="18"/>
        <v>0</v>
      </c>
      <c r="N78" s="34"/>
      <c r="O78" s="95"/>
      <c r="P78" s="23" t="e">
        <f t="shared" si="40"/>
        <v>#DIV/0!</v>
      </c>
      <c r="Q78" s="34"/>
      <c r="R78" s="108"/>
      <c r="S78" s="9" t="e">
        <f t="shared" si="41"/>
        <v>#DIV/0!</v>
      </c>
      <c r="T78" s="34"/>
      <c r="U78" s="24"/>
    </row>
    <row r="79" spans="1:21" ht="30">
      <c r="A79" s="18" t="s">
        <v>88</v>
      </c>
      <c r="B79" s="25" t="s">
        <v>72</v>
      </c>
      <c r="C79" s="26"/>
      <c r="D79" s="34"/>
      <c r="E79" s="34"/>
      <c r="F79" s="34"/>
      <c r="G79" s="68"/>
      <c r="H79" s="23" t="e">
        <f t="shared" si="38"/>
        <v>#DIV/0!</v>
      </c>
      <c r="I79" s="34"/>
      <c r="J79" s="23" t="e">
        <f t="shared" si="39"/>
        <v>#DIV/0!</v>
      </c>
      <c r="K79" s="34"/>
      <c r="L79" s="16">
        <f t="shared" si="30"/>
        <v>0</v>
      </c>
      <c r="M79" s="20">
        <f t="shared" si="18"/>
        <v>0</v>
      </c>
      <c r="N79" s="34"/>
      <c r="O79" s="95"/>
      <c r="P79" s="23" t="e">
        <f t="shared" si="40"/>
        <v>#DIV/0!</v>
      </c>
      <c r="Q79" s="34"/>
      <c r="R79" s="108"/>
      <c r="S79" s="9" t="e">
        <f t="shared" si="41"/>
        <v>#DIV/0!</v>
      </c>
      <c r="T79" s="34"/>
      <c r="U79" s="24"/>
    </row>
    <row r="80" spans="1:21" ht="30">
      <c r="A80" s="18" t="s">
        <v>89</v>
      </c>
      <c r="B80" s="25" t="s">
        <v>90</v>
      </c>
      <c r="C80" s="23">
        <f>C81+C82</f>
        <v>583.70000000000005</v>
      </c>
      <c r="D80" s="23">
        <f t="shared" ref="D80:K80" si="46">D81+D82</f>
        <v>480.9</v>
      </c>
      <c r="E80" s="23">
        <f t="shared" si="46"/>
        <v>477.8</v>
      </c>
      <c r="F80" s="73">
        <f t="shared" si="46"/>
        <v>480.9</v>
      </c>
      <c r="G80" s="62">
        <f t="shared" si="46"/>
        <v>585.6</v>
      </c>
      <c r="H80" s="73">
        <f t="shared" si="38"/>
        <v>121.77167810355584</v>
      </c>
      <c r="I80" s="73"/>
      <c r="J80" s="73">
        <f t="shared" si="39"/>
        <v>121.77167810355584</v>
      </c>
      <c r="K80" s="62">
        <f t="shared" si="46"/>
        <v>0</v>
      </c>
      <c r="L80" s="16">
        <f t="shared" si="30"/>
        <v>585.6</v>
      </c>
      <c r="M80" s="20">
        <f t="shared" si="18"/>
        <v>0</v>
      </c>
      <c r="N80" s="23"/>
      <c r="O80" s="91">
        <f t="shared" ref="O80" si="47">O81+O82</f>
        <v>150</v>
      </c>
      <c r="P80" s="73">
        <f t="shared" si="40"/>
        <v>123.18135245901638</v>
      </c>
      <c r="Q80" s="73"/>
      <c r="R80" s="104">
        <f t="shared" ref="R80" si="48">R81+R82</f>
        <v>150</v>
      </c>
      <c r="S80" s="80">
        <f t="shared" si="41"/>
        <v>100</v>
      </c>
      <c r="T80" s="23"/>
      <c r="U80" s="24"/>
    </row>
    <row r="81" spans="1:21">
      <c r="A81" s="18" t="s">
        <v>91</v>
      </c>
      <c r="B81" s="25" t="s">
        <v>92</v>
      </c>
      <c r="C81" s="26">
        <v>583.70000000000005</v>
      </c>
      <c r="D81" s="34">
        <v>480.9</v>
      </c>
      <c r="E81" s="34">
        <v>477.8</v>
      </c>
      <c r="F81" s="34"/>
      <c r="G81" s="68">
        <v>585.6</v>
      </c>
      <c r="H81" s="23">
        <f t="shared" si="38"/>
        <v>121.77167810355584</v>
      </c>
      <c r="I81" s="34"/>
      <c r="J81" s="23" t="e">
        <f t="shared" si="39"/>
        <v>#DIV/0!</v>
      </c>
      <c r="K81" s="34"/>
      <c r="L81" s="16">
        <f t="shared" si="30"/>
        <v>585.6</v>
      </c>
      <c r="M81" s="20">
        <f t="shared" si="18"/>
        <v>0</v>
      </c>
      <c r="N81" s="34"/>
      <c r="O81" s="95"/>
      <c r="P81" s="23" t="e">
        <f t="shared" si="40"/>
        <v>#DIV/0!</v>
      </c>
      <c r="Q81" s="34"/>
      <c r="R81" s="108"/>
      <c r="S81" s="9" t="e">
        <f t="shared" si="41"/>
        <v>#DIV/0!</v>
      </c>
      <c r="T81" s="34"/>
      <c r="U81" s="24"/>
    </row>
    <row r="82" spans="1:21" ht="60">
      <c r="A82" s="18" t="s">
        <v>93</v>
      </c>
      <c r="B82" s="25" t="s">
        <v>72</v>
      </c>
      <c r="C82" s="26"/>
      <c r="D82" s="34"/>
      <c r="E82" s="34"/>
      <c r="F82" s="34">
        <v>480.9</v>
      </c>
      <c r="G82" s="68"/>
      <c r="H82" s="23" t="e">
        <f t="shared" si="38"/>
        <v>#DIV/0!</v>
      </c>
      <c r="I82" s="34" t="s">
        <v>332</v>
      </c>
      <c r="J82" s="23">
        <f t="shared" si="39"/>
        <v>0</v>
      </c>
      <c r="K82" s="34"/>
      <c r="L82" s="16">
        <f t="shared" si="30"/>
        <v>0</v>
      </c>
      <c r="M82" s="20">
        <f t="shared" si="18"/>
        <v>0</v>
      </c>
      <c r="N82" s="34"/>
      <c r="O82" s="95">
        <v>150</v>
      </c>
      <c r="P82" s="23" t="e">
        <f t="shared" si="40"/>
        <v>#DIV/0!</v>
      </c>
      <c r="Q82" s="34"/>
      <c r="R82" s="108">
        <v>150</v>
      </c>
      <c r="S82" s="9">
        <f t="shared" si="41"/>
        <v>100</v>
      </c>
      <c r="T82" s="34"/>
      <c r="U82" s="24"/>
    </row>
    <row r="83" spans="1:21" ht="30">
      <c r="A83" s="18" t="s">
        <v>94</v>
      </c>
      <c r="B83" s="25" t="s">
        <v>95</v>
      </c>
      <c r="C83" s="23">
        <f>C84+C85</f>
        <v>87.6</v>
      </c>
      <c r="D83" s="23">
        <f t="shared" ref="D83:G83" si="49">D84+D85</f>
        <v>108</v>
      </c>
      <c r="E83" s="23">
        <f t="shared" si="49"/>
        <v>98.8</v>
      </c>
      <c r="F83" s="73">
        <f t="shared" si="49"/>
        <v>108</v>
      </c>
      <c r="G83" s="73">
        <f t="shared" si="49"/>
        <v>130</v>
      </c>
      <c r="H83" s="73">
        <f t="shared" si="38"/>
        <v>120.37037037037037</v>
      </c>
      <c r="I83" s="73"/>
      <c r="J83" s="73">
        <f t="shared" si="39"/>
        <v>120.37037037037037</v>
      </c>
      <c r="K83" s="23"/>
      <c r="L83" s="16">
        <f t="shared" si="30"/>
        <v>130</v>
      </c>
      <c r="M83" s="20">
        <f t="shared" si="18"/>
        <v>0</v>
      </c>
      <c r="N83" s="23"/>
      <c r="O83" s="91">
        <f t="shared" ref="O83" si="50">O84+O85</f>
        <v>120</v>
      </c>
      <c r="P83" s="73">
        <f t="shared" si="40"/>
        <v>99.692307692307693</v>
      </c>
      <c r="Q83" s="73"/>
      <c r="R83" s="104">
        <v>191.8</v>
      </c>
      <c r="S83" s="80">
        <f t="shared" si="41"/>
        <v>159.83333333333334</v>
      </c>
      <c r="T83" s="23"/>
      <c r="U83" s="24"/>
    </row>
    <row r="84" spans="1:21" ht="30">
      <c r="A84" s="18" t="s">
        <v>96</v>
      </c>
      <c r="B84" s="25" t="s">
        <v>97</v>
      </c>
      <c r="C84" s="26">
        <v>87.6</v>
      </c>
      <c r="D84" s="16">
        <v>108</v>
      </c>
      <c r="E84" s="16">
        <v>98.8</v>
      </c>
      <c r="F84" s="16">
        <v>108</v>
      </c>
      <c r="G84" s="33">
        <v>130</v>
      </c>
      <c r="H84" s="23">
        <f t="shared" si="38"/>
        <v>120.37037037037037</v>
      </c>
      <c r="I84" s="16" t="s">
        <v>333</v>
      </c>
      <c r="J84" s="23">
        <f t="shared" si="39"/>
        <v>120.37037037037037</v>
      </c>
      <c r="K84" s="16"/>
      <c r="L84" s="16">
        <f t="shared" si="30"/>
        <v>130</v>
      </c>
      <c r="M84" s="20">
        <f t="shared" si="18"/>
        <v>0</v>
      </c>
      <c r="N84" s="16"/>
      <c r="O84" s="89">
        <v>120</v>
      </c>
      <c r="P84" s="23">
        <f t="shared" si="40"/>
        <v>99.692307692307693</v>
      </c>
      <c r="Q84" s="16"/>
      <c r="R84" s="102">
        <v>120</v>
      </c>
      <c r="S84" s="9">
        <f t="shared" si="41"/>
        <v>100</v>
      </c>
      <c r="T84" s="16"/>
      <c r="U84" s="24"/>
    </row>
    <row r="85" spans="1:21" ht="30">
      <c r="A85" s="18" t="s">
        <v>98</v>
      </c>
      <c r="B85" s="25" t="s">
        <v>72</v>
      </c>
      <c r="C85" s="26"/>
      <c r="D85" s="16"/>
      <c r="E85" s="16"/>
      <c r="F85" s="16"/>
      <c r="G85" s="33"/>
      <c r="H85" s="23" t="e">
        <f t="shared" si="38"/>
        <v>#DIV/0!</v>
      </c>
      <c r="I85" s="16"/>
      <c r="J85" s="23" t="e">
        <f t="shared" si="39"/>
        <v>#DIV/0!</v>
      </c>
      <c r="K85" s="16"/>
      <c r="L85" s="16">
        <f t="shared" si="30"/>
        <v>0</v>
      </c>
      <c r="M85" s="20">
        <f t="shared" si="18"/>
        <v>0</v>
      </c>
      <c r="N85" s="16"/>
      <c r="O85" s="89"/>
      <c r="P85" s="23" t="e">
        <f t="shared" si="40"/>
        <v>#DIV/0!</v>
      </c>
      <c r="Q85" s="16"/>
      <c r="R85" s="102"/>
      <c r="S85" s="9" t="e">
        <f t="shared" si="41"/>
        <v>#DIV/0!</v>
      </c>
      <c r="T85" s="16"/>
      <c r="U85" s="24"/>
    </row>
    <row r="86" spans="1:21" ht="30">
      <c r="A86" s="18" t="s">
        <v>99</v>
      </c>
      <c r="B86" s="25" t="s">
        <v>100</v>
      </c>
      <c r="C86" s="23">
        <f>C88+C87+C89+C90</f>
        <v>0</v>
      </c>
      <c r="D86" s="23">
        <f>D88+D87+D89+D90</f>
        <v>0</v>
      </c>
      <c r="E86" s="23">
        <f t="shared" ref="E86:F86" si="51">E88+E87+E89+E90</f>
        <v>0</v>
      </c>
      <c r="F86" s="73">
        <f t="shared" si="51"/>
        <v>0</v>
      </c>
      <c r="G86" s="62">
        <f t="shared" ref="G86" si="52">G88+G87+G89+G90</f>
        <v>0</v>
      </c>
      <c r="H86" s="73" t="e">
        <f t="shared" si="38"/>
        <v>#DIV/0!</v>
      </c>
      <c r="I86" s="73"/>
      <c r="J86" s="73" t="e">
        <f t="shared" si="39"/>
        <v>#DIV/0!</v>
      </c>
      <c r="K86" s="23"/>
      <c r="L86" s="16">
        <f t="shared" si="30"/>
        <v>0</v>
      </c>
      <c r="M86" s="20">
        <f t="shared" si="18"/>
        <v>0</v>
      </c>
      <c r="N86" s="23"/>
      <c r="O86" s="91">
        <f t="shared" ref="O86" si="53">O88+O87+O89+O90</f>
        <v>0</v>
      </c>
      <c r="P86" s="73" t="e">
        <f t="shared" si="40"/>
        <v>#DIV/0!</v>
      </c>
      <c r="Q86" s="73"/>
      <c r="R86" s="104">
        <f t="shared" ref="R86" si="54">R88+R87+R89+R90</f>
        <v>0</v>
      </c>
      <c r="S86" s="80" t="e">
        <f t="shared" si="41"/>
        <v>#DIV/0!</v>
      </c>
      <c r="T86" s="23"/>
      <c r="U86" s="24"/>
    </row>
    <row r="87" spans="1:21" ht="30">
      <c r="A87" s="18" t="s">
        <v>101</v>
      </c>
      <c r="B87" s="25" t="s">
        <v>102</v>
      </c>
      <c r="C87" s="23"/>
      <c r="D87" s="23"/>
      <c r="E87" s="23"/>
      <c r="F87" s="23"/>
      <c r="G87" s="62"/>
      <c r="H87" s="23" t="e">
        <f t="shared" si="38"/>
        <v>#DIV/0!</v>
      </c>
      <c r="I87" s="23"/>
      <c r="J87" s="23" t="e">
        <f t="shared" si="39"/>
        <v>#DIV/0!</v>
      </c>
      <c r="K87" s="23"/>
      <c r="L87" s="16">
        <f t="shared" si="30"/>
        <v>0</v>
      </c>
      <c r="M87" s="20">
        <f t="shared" si="18"/>
        <v>0</v>
      </c>
      <c r="N87" s="23"/>
      <c r="O87" s="91"/>
      <c r="P87" s="23" t="e">
        <f t="shared" si="40"/>
        <v>#DIV/0!</v>
      </c>
      <c r="Q87" s="23"/>
      <c r="R87" s="104"/>
      <c r="S87" s="9" t="e">
        <f t="shared" si="41"/>
        <v>#DIV/0!</v>
      </c>
      <c r="T87" s="23"/>
      <c r="U87" s="24"/>
    </row>
    <row r="88" spans="1:21" ht="30">
      <c r="A88" s="18" t="s">
        <v>103</v>
      </c>
      <c r="B88" s="25" t="s">
        <v>104</v>
      </c>
      <c r="C88" s="26"/>
      <c r="D88" s="16"/>
      <c r="E88" s="16"/>
      <c r="F88" s="16"/>
      <c r="G88" s="33"/>
      <c r="H88" s="23" t="e">
        <f t="shared" si="38"/>
        <v>#DIV/0!</v>
      </c>
      <c r="I88" s="16"/>
      <c r="J88" s="23" t="e">
        <f t="shared" si="39"/>
        <v>#DIV/0!</v>
      </c>
      <c r="K88" s="16"/>
      <c r="L88" s="16">
        <f t="shared" si="30"/>
        <v>0</v>
      </c>
      <c r="M88" s="20">
        <f t="shared" si="18"/>
        <v>0</v>
      </c>
      <c r="N88" s="16"/>
      <c r="O88" s="89"/>
      <c r="P88" s="23" t="e">
        <f t="shared" si="40"/>
        <v>#DIV/0!</v>
      </c>
      <c r="Q88" s="16"/>
      <c r="R88" s="102"/>
      <c r="S88" s="9" t="e">
        <f t="shared" si="41"/>
        <v>#DIV/0!</v>
      </c>
      <c r="T88" s="16"/>
      <c r="U88" s="24"/>
    </row>
    <row r="89" spans="1:21" ht="30">
      <c r="A89" s="18" t="s">
        <v>105</v>
      </c>
      <c r="B89" s="25" t="s">
        <v>106</v>
      </c>
      <c r="C89" s="26"/>
      <c r="D89" s="16"/>
      <c r="E89" s="16"/>
      <c r="F89" s="16"/>
      <c r="G89" s="33"/>
      <c r="H89" s="23" t="e">
        <f t="shared" si="38"/>
        <v>#DIV/0!</v>
      </c>
      <c r="I89" s="16"/>
      <c r="J89" s="23" t="e">
        <f t="shared" si="39"/>
        <v>#DIV/0!</v>
      </c>
      <c r="K89" s="16"/>
      <c r="L89" s="16">
        <f t="shared" si="30"/>
        <v>0</v>
      </c>
      <c r="M89" s="20">
        <f t="shared" si="18"/>
        <v>0</v>
      </c>
      <c r="N89" s="16"/>
      <c r="O89" s="89"/>
      <c r="P89" s="23" t="e">
        <f t="shared" si="40"/>
        <v>#DIV/0!</v>
      </c>
      <c r="Q89" s="16"/>
      <c r="R89" s="102"/>
      <c r="S89" s="9" t="e">
        <f t="shared" si="41"/>
        <v>#DIV/0!</v>
      </c>
      <c r="T89" s="16"/>
      <c r="U89" s="24"/>
    </row>
    <row r="90" spans="1:21" ht="30">
      <c r="A90" s="18" t="s">
        <v>107</v>
      </c>
      <c r="B90" s="25" t="s">
        <v>72</v>
      </c>
      <c r="C90" s="26"/>
      <c r="D90" s="16"/>
      <c r="E90" s="16"/>
      <c r="F90" s="16"/>
      <c r="G90" s="33"/>
      <c r="H90" s="23" t="e">
        <f t="shared" si="38"/>
        <v>#DIV/0!</v>
      </c>
      <c r="I90" s="16"/>
      <c r="J90" s="23" t="e">
        <f t="shared" si="39"/>
        <v>#DIV/0!</v>
      </c>
      <c r="K90" s="16"/>
      <c r="L90" s="16">
        <f t="shared" si="30"/>
        <v>0</v>
      </c>
      <c r="M90" s="20">
        <f t="shared" si="18"/>
        <v>0</v>
      </c>
      <c r="N90" s="16"/>
      <c r="O90" s="89"/>
      <c r="P90" s="23" t="e">
        <f t="shared" si="40"/>
        <v>#DIV/0!</v>
      </c>
      <c r="Q90" s="16"/>
      <c r="R90" s="102"/>
      <c r="S90" s="9" t="e">
        <f t="shared" si="41"/>
        <v>#DIV/0!</v>
      </c>
      <c r="T90" s="16"/>
      <c r="U90" s="24"/>
    </row>
    <row r="91" spans="1:21" ht="30">
      <c r="A91" s="18" t="s">
        <v>108</v>
      </c>
      <c r="B91" s="25" t="s">
        <v>109</v>
      </c>
      <c r="C91" s="26">
        <v>0</v>
      </c>
      <c r="D91" s="16"/>
      <c r="E91" s="16"/>
      <c r="F91" s="16"/>
      <c r="G91" s="33"/>
      <c r="H91" s="23" t="e">
        <f t="shared" si="38"/>
        <v>#DIV/0!</v>
      </c>
      <c r="I91" s="16"/>
      <c r="J91" s="23" t="e">
        <f t="shared" si="39"/>
        <v>#DIV/0!</v>
      </c>
      <c r="K91" s="16"/>
      <c r="L91" s="16">
        <f t="shared" si="30"/>
        <v>0</v>
      </c>
      <c r="M91" s="20">
        <f t="shared" si="18"/>
        <v>0</v>
      </c>
      <c r="N91" s="16"/>
      <c r="O91" s="89"/>
      <c r="P91" s="23" t="e">
        <f t="shared" si="40"/>
        <v>#DIV/0!</v>
      </c>
      <c r="Q91" s="16"/>
      <c r="R91" s="102"/>
      <c r="S91" s="9" t="e">
        <f t="shared" si="41"/>
        <v>#DIV/0!</v>
      </c>
      <c r="T91" s="16"/>
      <c r="U91" s="24"/>
    </row>
    <row r="92" spans="1:21" ht="42.75">
      <c r="A92" s="28">
        <v>2</v>
      </c>
      <c r="B92" s="29" t="s">
        <v>110</v>
      </c>
      <c r="C92" s="20">
        <f>C93+C96+C99+C102</f>
        <v>3.3</v>
      </c>
      <c r="D92" s="20">
        <f t="shared" ref="D92:F92" si="55">D93+D96+D99+D102</f>
        <v>0</v>
      </c>
      <c r="E92" s="20">
        <f t="shared" si="55"/>
        <v>0</v>
      </c>
      <c r="F92" s="76">
        <f t="shared" si="55"/>
        <v>0</v>
      </c>
      <c r="G92" s="61">
        <f t="shared" ref="G92" si="56">G93+G96+G99+G102</f>
        <v>0</v>
      </c>
      <c r="H92" s="83" t="e">
        <f t="shared" si="38"/>
        <v>#DIV/0!</v>
      </c>
      <c r="I92" s="76"/>
      <c r="J92" s="83" t="e">
        <f t="shared" si="39"/>
        <v>#DIV/0!</v>
      </c>
      <c r="K92" s="20"/>
      <c r="L92" s="16">
        <f t="shared" si="30"/>
        <v>0</v>
      </c>
      <c r="M92" s="20">
        <f t="shared" si="18"/>
        <v>0</v>
      </c>
      <c r="N92" s="20"/>
      <c r="O92" s="88">
        <f t="shared" ref="O92" si="57">O93+O96+O99+O102</f>
        <v>0</v>
      </c>
      <c r="P92" s="83" t="e">
        <f t="shared" si="40"/>
        <v>#DIV/0!</v>
      </c>
      <c r="Q92" s="76"/>
      <c r="R92" s="101">
        <f t="shared" ref="R92" si="58">R93+R96+R99+R102</f>
        <v>0</v>
      </c>
      <c r="S92" s="84" t="e">
        <f t="shared" si="41"/>
        <v>#DIV/0!</v>
      </c>
      <c r="T92" s="20"/>
      <c r="U92" s="24"/>
    </row>
    <row r="93" spans="1:21">
      <c r="A93" s="18" t="s">
        <v>19</v>
      </c>
      <c r="B93" s="25" t="s">
        <v>111</v>
      </c>
      <c r="C93" s="23">
        <f>C94+C95</f>
        <v>0</v>
      </c>
      <c r="D93" s="23">
        <f t="shared" ref="D93:F93" si="59">D94+D95</f>
        <v>0</v>
      </c>
      <c r="E93" s="23">
        <f t="shared" si="59"/>
        <v>0</v>
      </c>
      <c r="F93" s="73">
        <f t="shared" si="59"/>
        <v>0</v>
      </c>
      <c r="G93" s="62">
        <f t="shared" ref="G93" si="60">G94+G95</f>
        <v>0</v>
      </c>
      <c r="H93" s="73" t="e">
        <f t="shared" si="38"/>
        <v>#DIV/0!</v>
      </c>
      <c r="I93" s="73"/>
      <c r="J93" s="73" t="e">
        <f t="shared" si="39"/>
        <v>#DIV/0!</v>
      </c>
      <c r="K93" s="23"/>
      <c r="L93" s="16">
        <f t="shared" si="30"/>
        <v>0</v>
      </c>
      <c r="M93" s="20">
        <f t="shared" si="18"/>
        <v>0</v>
      </c>
      <c r="N93" s="23"/>
      <c r="O93" s="91">
        <f t="shared" ref="O93" si="61">O94+O95</f>
        <v>0</v>
      </c>
      <c r="P93" s="73" t="e">
        <f t="shared" si="40"/>
        <v>#DIV/0!</v>
      </c>
      <c r="Q93" s="73"/>
      <c r="R93" s="104">
        <f t="shared" ref="R93" si="62">R94+R95</f>
        <v>0</v>
      </c>
      <c r="S93" s="80" t="e">
        <f t="shared" si="41"/>
        <v>#DIV/0!</v>
      </c>
      <c r="T93" s="23"/>
      <c r="U93" s="24"/>
    </row>
    <row r="94" spans="1:21">
      <c r="A94" s="18" t="s">
        <v>112</v>
      </c>
      <c r="B94" s="25" t="s">
        <v>113</v>
      </c>
      <c r="C94" s="26"/>
      <c r="D94" s="34"/>
      <c r="E94" s="34"/>
      <c r="F94" s="34"/>
      <c r="G94" s="68"/>
      <c r="H94" s="23" t="e">
        <f t="shared" si="38"/>
        <v>#DIV/0!</v>
      </c>
      <c r="I94" s="34"/>
      <c r="J94" s="23" t="e">
        <f t="shared" si="39"/>
        <v>#DIV/0!</v>
      </c>
      <c r="K94" s="34"/>
      <c r="L94" s="16">
        <f t="shared" si="30"/>
        <v>0</v>
      </c>
      <c r="M94" s="20">
        <f t="shared" si="18"/>
        <v>0</v>
      </c>
      <c r="N94" s="34"/>
      <c r="O94" s="95"/>
      <c r="P94" s="23" t="e">
        <f t="shared" si="40"/>
        <v>#DIV/0!</v>
      </c>
      <c r="Q94" s="34"/>
      <c r="R94" s="108"/>
      <c r="S94" s="9" t="e">
        <f t="shared" si="41"/>
        <v>#DIV/0!</v>
      </c>
      <c r="T94" s="34"/>
      <c r="U94" s="24"/>
    </row>
    <row r="95" spans="1:21" ht="30">
      <c r="A95" s="18" t="s">
        <v>114</v>
      </c>
      <c r="B95" s="25" t="s">
        <v>72</v>
      </c>
      <c r="C95" s="26"/>
      <c r="D95" s="34"/>
      <c r="E95" s="34"/>
      <c r="F95" s="34"/>
      <c r="G95" s="68"/>
      <c r="H95" s="23" t="e">
        <f t="shared" si="38"/>
        <v>#DIV/0!</v>
      </c>
      <c r="I95" s="34"/>
      <c r="J95" s="23" t="e">
        <f t="shared" si="39"/>
        <v>#DIV/0!</v>
      </c>
      <c r="K95" s="34"/>
      <c r="L95" s="16">
        <f t="shared" si="30"/>
        <v>0</v>
      </c>
      <c r="M95" s="20">
        <f t="shared" si="18"/>
        <v>0</v>
      </c>
      <c r="N95" s="34"/>
      <c r="O95" s="95"/>
      <c r="P95" s="23" t="e">
        <f t="shared" si="40"/>
        <v>#DIV/0!</v>
      </c>
      <c r="Q95" s="34"/>
      <c r="R95" s="108"/>
      <c r="S95" s="9" t="e">
        <f t="shared" si="41"/>
        <v>#DIV/0!</v>
      </c>
      <c r="T95" s="34"/>
      <c r="U95" s="24"/>
    </row>
    <row r="96" spans="1:21" ht="30">
      <c r="A96" s="18" t="s">
        <v>21</v>
      </c>
      <c r="B96" s="25" t="s">
        <v>115</v>
      </c>
      <c r="C96" s="23">
        <f>C97+C98</f>
        <v>0</v>
      </c>
      <c r="D96" s="23">
        <f t="shared" ref="D96:F96" si="63">D97+D98</f>
        <v>0</v>
      </c>
      <c r="E96" s="23">
        <f t="shared" si="63"/>
        <v>0</v>
      </c>
      <c r="F96" s="73">
        <f t="shared" si="63"/>
        <v>0</v>
      </c>
      <c r="G96" s="62">
        <f t="shared" ref="G96" si="64">G97+G98</f>
        <v>0</v>
      </c>
      <c r="H96" s="73" t="e">
        <f t="shared" si="38"/>
        <v>#DIV/0!</v>
      </c>
      <c r="I96" s="73"/>
      <c r="J96" s="73" t="e">
        <f t="shared" si="39"/>
        <v>#DIV/0!</v>
      </c>
      <c r="K96" s="23"/>
      <c r="L96" s="16">
        <f t="shared" si="30"/>
        <v>0</v>
      </c>
      <c r="M96" s="20">
        <f t="shared" si="18"/>
        <v>0</v>
      </c>
      <c r="N96" s="23"/>
      <c r="O96" s="91">
        <f t="shared" ref="O96" si="65">O97+O98</f>
        <v>0</v>
      </c>
      <c r="P96" s="73" t="e">
        <f t="shared" si="40"/>
        <v>#DIV/0!</v>
      </c>
      <c r="Q96" s="73"/>
      <c r="R96" s="104">
        <f t="shared" ref="R96" si="66">R97+R98</f>
        <v>0</v>
      </c>
      <c r="S96" s="80" t="e">
        <f t="shared" si="41"/>
        <v>#DIV/0!</v>
      </c>
      <c r="T96" s="23"/>
      <c r="U96" s="24"/>
    </row>
    <row r="97" spans="1:21">
      <c r="A97" s="18" t="s">
        <v>23</v>
      </c>
      <c r="B97" s="25" t="s">
        <v>116</v>
      </c>
      <c r="C97" s="26"/>
      <c r="D97" s="34"/>
      <c r="E97" s="34"/>
      <c r="F97" s="34"/>
      <c r="G97" s="68"/>
      <c r="H97" s="23" t="e">
        <f t="shared" si="38"/>
        <v>#DIV/0!</v>
      </c>
      <c r="I97" s="34"/>
      <c r="J97" s="23" t="e">
        <f t="shared" si="39"/>
        <v>#DIV/0!</v>
      </c>
      <c r="K97" s="34"/>
      <c r="L97" s="16">
        <f t="shared" si="30"/>
        <v>0</v>
      </c>
      <c r="M97" s="20">
        <f t="shared" si="18"/>
        <v>0</v>
      </c>
      <c r="N97" s="34"/>
      <c r="O97" s="95"/>
      <c r="P97" s="23" t="e">
        <f t="shared" si="40"/>
        <v>#DIV/0!</v>
      </c>
      <c r="Q97" s="34"/>
      <c r="R97" s="108"/>
      <c r="S97" s="9" t="e">
        <f t="shared" si="41"/>
        <v>#DIV/0!</v>
      </c>
      <c r="T97" s="34"/>
      <c r="U97" s="24"/>
    </row>
    <row r="98" spans="1:21" ht="30">
      <c r="A98" s="18" t="s">
        <v>25</v>
      </c>
      <c r="B98" s="25" t="s">
        <v>72</v>
      </c>
      <c r="C98" s="26"/>
      <c r="D98" s="34"/>
      <c r="E98" s="34"/>
      <c r="F98" s="34"/>
      <c r="G98" s="68"/>
      <c r="H98" s="23" t="e">
        <f t="shared" si="38"/>
        <v>#DIV/0!</v>
      </c>
      <c r="I98" s="34"/>
      <c r="J98" s="23" t="e">
        <f t="shared" si="39"/>
        <v>#DIV/0!</v>
      </c>
      <c r="K98" s="34"/>
      <c r="L98" s="16">
        <f t="shared" si="30"/>
        <v>0</v>
      </c>
      <c r="M98" s="20">
        <f t="shared" si="18"/>
        <v>0</v>
      </c>
      <c r="N98" s="34"/>
      <c r="O98" s="95"/>
      <c r="P98" s="23" t="e">
        <f t="shared" si="40"/>
        <v>#DIV/0!</v>
      </c>
      <c r="Q98" s="34"/>
      <c r="R98" s="108"/>
      <c r="S98" s="9" t="e">
        <f t="shared" si="41"/>
        <v>#DIV/0!</v>
      </c>
      <c r="T98" s="34"/>
      <c r="U98" s="24"/>
    </row>
    <row r="99" spans="1:21" ht="30">
      <c r="A99" s="18">
        <v>2.2999999999999998</v>
      </c>
      <c r="B99" s="25" t="s">
        <v>117</v>
      </c>
      <c r="C99" s="23">
        <f>C100+C101</f>
        <v>0</v>
      </c>
      <c r="D99" s="23">
        <f t="shared" ref="D99:F99" si="67">D100+D101</f>
        <v>0</v>
      </c>
      <c r="E99" s="23">
        <f t="shared" si="67"/>
        <v>0</v>
      </c>
      <c r="F99" s="73">
        <f t="shared" si="67"/>
        <v>0</v>
      </c>
      <c r="G99" s="62">
        <f t="shared" ref="G99" si="68">G100+G101</f>
        <v>0</v>
      </c>
      <c r="H99" s="73" t="e">
        <f t="shared" si="38"/>
        <v>#DIV/0!</v>
      </c>
      <c r="I99" s="73"/>
      <c r="J99" s="73" t="e">
        <f t="shared" si="39"/>
        <v>#DIV/0!</v>
      </c>
      <c r="K99" s="23"/>
      <c r="L99" s="16">
        <f t="shared" si="30"/>
        <v>0</v>
      </c>
      <c r="M99" s="20">
        <f t="shared" si="18"/>
        <v>0</v>
      </c>
      <c r="N99" s="23"/>
      <c r="O99" s="91">
        <f t="shared" ref="O99" si="69">O100+O101</f>
        <v>0</v>
      </c>
      <c r="P99" s="73" t="e">
        <f t="shared" si="40"/>
        <v>#DIV/0!</v>
      </c>
      <c r="Q99" s="73"/>
      <c r="R99" s="104">
        <f t="shared" ref="R99" si="70">R100+R101</f>
        <v>0</v>
      </c>
      <c r="S99" s="80" t="e">
        <f t="shared" si="41"/>
        <v>#DIV/0!</v>
      </c>
      <c r="T99" s="23"/>
      <c r="U99" s="24"/>
    </row>
    <row r="100" spans="1:21">
      <c r="A100" s="18" t="s">
        <v>118</v>
      </c>
      <c r="B100" s="25" t="s">
        <v>119</v>
      </c>
      <c r="C100" s="26"/>
      <c r="D100" s="34"/>
      <c r="E100" s="34"/>
      <c r="F100" s="34"/>
      <c r="G100" s="68"/>
      <c r="H100" s="23" t="e">
        <f t="shared" si="38"/>
        <v>#DIV/0!</v>
      </c>
      <c r="I100" s="34"/>
      <c r="J100" s="23" t="e">
        <f t="shared" si="39"/>
        <v>#DIV/0!</v>
      </c>
      <c r="K100" s="34"/>
      <c r="L100" s="16">
        <f t="shared" si="30"/>
        <v>0</v>
      </c>
      <c r="M100" s="20">
        <f t="shared" si="18"/>
        <v>0</v>
      </c>
      <c r="N100" s="34"/>
      <c r="O100" s="95"/>
      <c r="P100" s="23" t="e">
        <f t="shared" si="40"/>
        <v>#DIV/0!</v>
      </c>
      <c r="Q100" s="34"/>
      <c r="R100" s="108"/>
      <c r="S100" s="9" t="e">
        <f t="shared" si="41"/>
        <v>#DIV/0!</v>
      </c>
      <c r="T100" s="34"/>
      <c r="U100" s="24"/>
    </row>
    <row r="101" spans="1:21" ht="30">
      <c r="A101" s="18" t="s">
        <v>120</v>
      </c>
      <c r="B101" s="25" t="s">
        <v>72</v>
      </c>
      <c r="C101" s="26"/>
      <c r="D101" s="34"/>
      <c r="E101" s="34"/>
      <c r="F101" s="34"/>
      <c r="G101" s="68"/>
      <c r="H101" s="23" t="e">
        <f t="shared" si="38"/>
        <v>#DIV/0!</v>
      </c>
      <c r="I101" s="34"/>
      <c r="J101" s="23" t="e">
        <f t="shared" si="39"/>
        <v>#DIV/0!</v>
      </c>
      <c r="K101" s="34"/>
      <c r="L101" s="16">
        <f t="shared" si="30"/>
        <v>0</v>
      </c>
      <c r="M101" s="20">
        <f t="shared" si="18"/>
        <v>0</v>
      </c>
      <c r="N101" s="34"/>
      <c r="O101" s="95"/>
      <c r="P101" s="23" t="e">
        <f t="shared" si="40"/>
        <v>#DIV/0!</v>
      </c>
      <c r="Q101" s="34"/>
      <c r="R101" s="108"/>
      <c r="S101" s="9" t="e">
        <f t="shared" si="41"/>
        <v>#DIV/0!</v>
      </c>
      <c r="T101" s="34"/>
      <c r="U101" s="24"/>
    </row>
    <row r="102" spans="1:21">
      <c r="A102" s="18" t="s">
        <v>29</v>
      </c>
      <c r="B102" s="25" t="s">
        <v>121</v>
      </c>
      <c r="C102" s="23">
        <f>C103+C104</f>
        <v>3.3</v>
      </c>
      <c r="D102" s="23">
        <f>D103+D104</f>
        <v>0</v>
      </c>
      <c r="E102" s="23">
        <f>E103+E104</f>
        <v>0</v>
      </c>
      <c r="F102" s="73">
        <f t="shared" ref="F102" si="71">F103+F104</f>
        <v>0</v>
      </c>
      <c r="G102" s="62">
        <f t="shared" ref="G102" si="72">G103+G104</f>
        <v>0</v>
      </c>
      <c r="H102" s="73" t="e">
        <f t="shared" si="38"/>
        <v>#DIV/0!</v>
      </c>
      <c r="I102" s="73"/>
      <c r="J102" s="73" t="e">
        <f t="shared" si="39"/>
        <v>#DIV/0!</v>
      </c>
      <c r="K102" s="23"/>
      <c r="L102" s="16">
        <f t="shared" si="30"/>
        <v>0</v>
      </c>
      <c r="M102" s="20">
        <f t="shared" si="18"/>
        <v>0</v>
      </c>
      <c r="N102" s="23"/>
      <c r="O102" s="91">
        <f t="shared" ref="O102" si="73">O103+O104</f>
        <v>0</v>
      </c>
      <c r="P102" s="73" t="e">
        <f t="shared" si="40"/>
        <v>#DIV/0!</v>
      </c>
      <c r="Q102" s="73"/>
      <c r="R102" s="104">
        <f t="shared" ref="R102" si="74">R103+R104</f>
        <v>0</v>
      </c>
      <c r="S102" s="80" t="e">
        <f t="shared" si="41"/>
        <v>#DIV/0!</v>
      </c>
      <c r="T102" s="23"/>
      <c r="U102" s="24"/>
    </row>
    <row r="103" spans="1:21">
      <c r="A103" s="18" t="s">
        <v>122</v>
      </c>
      <c r="B103" s="25" t="s">
        <v>123</v>
      </c>
      <c r="C103" s="26"/>
      <c r="D103" s="16"/>
      <c r="E103" s="16"/>
      <c r="F103" s="16"/>
      <c r="G103" s="33"/>
      <c r="H103" s="23" t="e">
        <f t="shared" si="38"/>
        <v>#DIV/0!</v>
      </c>
      <c r="I103" s="16"/>
      <c r="J103" s="23" t="e">
        <f t="shared" si="39"/>
        <v>#DIV/0!</v>
      </c>
      <c r="K103" s="16"/>
      <c r="L103" s="16">
        <f t="shared" si="30"/>
        <v>0</v>
      </c>
      <c r="M103" s="20">
        <f t="shared" si="18"/>
        <v>0</v>
      </c>
      <c r="N103" s="16"/>
      <c r="O103" s="89"/>
      <c r="P103" s="23" t="e">
        <f t="shared" si="40"/>
        <v>#DIV/0!</v>
      </c>
      <c r="Q103" s="16"/>
      <c r="R103" s="102"/>
      <c r="S103" s="9" t="e">
        <f t="shared" si="41"/>
        <v>#DIV/0!</v>
      </c>
      <c r="T103" s="16"/>
      <c r="U103" s="24"/>
    </row>
    <row r="104" spans="1:21" ht="30">
      <c r="A104" s="18" t="s">
        <v>124</v>
      </c>
      <c r="B104" s="25" t="s">
        <v>72</v>
      </c>
      <c r="C104" s="26">
        <v>3.3</v>
      </c>
      <c r="D104" s="16"/>
      <c r="E104" s="16"/>
      <c r="F104" s="16"/>
      <c r="G104" s="33"/>
      <c r="H104" s="23" t="e">
        <f t="shared" si="38"/>
        <v>#DIV/0!</v>
      </c>
      <c r="I104" s="16"/>
      <c r="J104" s="23" t="e">
        <f t="shared" si="39"/>
        <v>#DIV/0!</v>
      </c>
      <c r="K104" s="16"/>
      <c r="L104" s="16">
        <f t="shared" si="30"/>
        <v>0</v>
      </c>
      <c r="M104" s="20">
        <f t="shared" si="18"/>
        <v>0</v>
      </c>
      <c r="N104" s="16"/>
      <c r="O104" s="89"/>
      <c r="P104" s="23" t="e">
        <f t="shared" si="40"/>
        <v>#DIV/0!</v>
      </c>
      <c r="Q104" s="16"/>
      <c r="R104" s="102"/>
      <c r="S104" s="9" t="e">
        <f t="shared" si="41"/>
        <v>#DIV/0!</v>
      </c>
      <c r="T104" s="16"/>
      <c r="U104" s="24"/>
    </row>
    <row r="105" spans="1:21" ht="75">
      <c r="A105" s="18" t="s">
        <v>9</v>
      </c>
      <c r="B105" s="25" t="s">
        <v>125</v>
      </c>
      <c r="C105" s="20">
        <f>C107+C108+C109+C110</f>
        <v>3.3</v>
      </c>
      <c r="D105" s="20">
        <f>D107+D108+D109+D110</f>
        <v>0</v>
      </c>
      <c r="E105" s="20">
        <f t="shared" ref="E105:F105" si="75">E107+E108+E109+E110</f>
        <v>0</v>
      </c>
      <c r="F105" s="77">
        <f t="shared" si="75"/>
        <v>0</v>
      </c>
      <c r="G105" s="61">
        <f t="shared" ref="G105" si="76">G107+G108+G109+G110</f>
        <v>0</v>
      </c>
      <c r="H105" s="73" t="e">
        <f t="shared" si="38"/>
        <v>#DIV/0!</v>
      </c>
      <c r="I105" s="77"/>
      <c r="J105" s="73" t="e">
        <f t="shared" si="39"/>
        <v>#DIV/0!</v>
      </c>
      <c r="K105" s="20"/>
      <c r="L105" s="16">
        <f t="shared" si="30"/>
        <v>0</v>
      </c>
      <c r="M105" s="20">
        <f t="shared" si="18"/>
        <v>0</v>
      </c>
      <c r="N105" s="20"/>
      <c r="O105" s="88">
        <f t="shared" ref="O105" si="77">O107+O108+O109+O110</f>
        <v>0</v>
      </c>
      <c r="P105" s="73" t="e">
        <f t="shared" si="40"/>
        <v>#DIV/0!</v>
      </c>
      <c r="Q105" s="77"/>
      <c r="R105" s="101">
        <f t="shared" ref="R105" si="78">R107+R108+R109+R110</f>
        <v>0</v>
      </c>
      <c r="S105" s="80" t="e">
        <f t="shared" si="41"/>
        <v>#DIV/0!</v>
      </c>
      <c r="T105" s="20"/>
      <c r="U105" s="24"/>
    </row>
    <row r="106" spans="1:21">
      <c r="A106" s="18"/>
      <c r="B106" s="25" t="s">
        <v>126</v>
      </c>
      <c r="C106" s="26"/>
      <c r="D106" s="16"/>
      <c r="E106" s="16"/>
      <c r="F106" s="16"/>
      <c r="G106" s="33"/>
      <c r="H106" s="23" t="e">
        <f t="shared" si="38"/>
        <v>#DIV/0!</v>
      </c>
      <c r="I106" s="16"/>
      <c r="J106" s="23" t="e">
        <f t="shared" si="39"/>
        <v>#DIV/0!</v>
      </c>
      <c r="K106" s="16"/>
      <c r="L106" s="16">
        <f t="shared" si="30"/>
        <v>0</v>
      </c>
      <c r="M106" s="20">
        <f t="shared" si="18"/>
        <v>0</v>
      </c>
      <c r="N106" s="16"/>
      <c r="O106" s="89"/>
      <c r="P106" s="23" t="e">
        <f t="shared" si="40"/>
        <v>#DIV/0!</v>
      </c>
      <c r="Q106" s="16"/>
      <c r="R106" s="102"/>
      <c r="S106" s="9" t="e">
        <f t="shared" si="41"/>
        <v>#DIV/0!</v>
      </c>
      <c r="T106" s="16"/>
      <c r="U106" s="24"/>
    </row>
    <row r="107" spans="1:21" s="42" customFormat="1" ht="25.5">
      <c r="A107" s="37" t="s">
        <v>127</v>
      </c>
      <c r="B107" s="44" t="s">
        <v>128</v>
      </c>
      <c r="C107" s="39">
        <v>3.3</v>
      </c>
      <c r="D107" s="40"/>
      <c r="E107" s="40"/>
      <c r="F107" s="40"/>
      <c r="G107" s="66"/>
      <c r="H107" s="23" t="e">
        <f t="shared" si="38"/>
        <v>#DIV/0!</v>
      </c>
      <c r="I107" s="40"/>
      <c r="J107" s="23" t="e">
        <f t="shared" si="39"/>
        <v>#DIV/0!</v>
      </c>
      <c r="K107" s="40"/>
      <c r="L107" s="16">
        <f t="shared" si="30"/>
        <v>0</v>
      </c>
      <c r="M107" s="20">
        <f t="shared" si="18"/>
        <v>0</v>
      </c>
      <c r="N107" s="40"/>
      <c r="O107" s="92"/>
      <c r="P107" s="23" t="e">
        <f t="shared" si="40"/>
        <v>#DIV/0!</v>
      </c>
      <c r="Q107" s="40"/>
      <c r="R107" s="105"/>
      <c r="S107" s="9" t="e">
        <f t="shared" si="41"/>
        <v>#DIV/0!</v>
      </c>
      <c r="T107" s="40"/>
      <c r="U107" s="41"/>
    </row>
    <row r="108" spans="1:21" s="42" customFormat="1" ht="25.5">
      <c r="A108" s="37" t="s">
        <v>129</v>
      </c>
      <c r="B108" s="44" t="s">
        <v>130</v>
      </c>
      <c r="C108" s="39"/>
      <c r="D108" s="40"/>
      <c r="E108" s="40"/>
      <c r="F108" s="40"/>
      <c r="G108" s="66"/>
      <c r="H108" s="23" t="e">
        <f t="shared" si="38"/>
        <v>#DIV/0!</v>
      </c>
      <c r="I108" s="40"/>
      <c r="J108" s="23" t="e">
        <f t="shared" si="39"/>
        <v>#DIV/0!</v>
      </c>
      <c r="K108" s="40"/>
      <c r="L108" s="16">
        <f t="shared" si="30"/>
        <v>0</v>
      </c>
      <c r="M108" s="20">
        <f t="shared" si="18"/>
        <v>0</v>
      </c>
      <c r="N108" s="40"/>
      <c r="O108" s="92"/>
      <c r="P108" s="23" t="e">
        <f t="shared" si="40"/>
        <v>#DIV/0!</v>
      </c>
      <c r="Q108" s="40"/>
      <c r="R108" s="105"/>
      <c r="S108" s="9" t="e">
        <f t="shared" si="41"/>
        <v>#DIV/0!</v>
      </c>
      <c r="T108" s="40"/>
      <c r="U108" s="41"/>
    </row>
    <row r="109" spans="1:21" s="42" customFormat="1" ht="25.5">
      <c r="A109" s="37" t="s">
        <v>131</v>
      </c>
      <c r="B109" s="44" t="s">
        <v>132</v>
      </c>
      <c r="C109" s="39"/>
      <c r="D109" s="40"/>
      <c r="E109" s="40"/>
      <c r="F109" s="40"/>
      <c r="G109" s="66"/>
      <c r="H109" s="23" t="e">
        <f t="shared" si="38"/>
        <v>#DIV/0!</v>
      </c>
      <c r="I109" s="40"/>
      <c r="J109" s="23" t="e">
        <f t="shared" si="39"/>
        <v>#DIV/0!</v>
      </c>
      <c r="K109" s="40"/>
      <c r="L109" s="16">
        <f t="shared" si="30"/>
        <v>0</v>
      </c>
      <c r="M109" s="20">
        <f t="shared" si="18"/>
        <v>0</v>
      </c>
      <c r="N109" s="40"/>
      <c r="O109" s="92"/>
      <c r="P109" s="23" t="e">
        <f t="shared" si="40"/>
        <v>#DIV/0!</v>
      </c>
      <c r="Q109" s="40"/>
      <c r="R109" s="105"/>
      <c r="S109" s="9" t="e">
        <f t="shared" si="41"/>
        <v>#DIV/0!</v>
      </c>
      <c r="T109" s="40"/>
      <c r="U109" s="41"/>
    </row>
    <row r="110" spans="1:21" s="42" customFormat="1">
      <c r="A110" s="37" t="s">
        <v>133</v>
      </c>
      <c r="B110" s="44" t="s">
        <v>123</v>
      </c>
      <c r="C110" s="39"/>
      <c r="D110" s="40"/>
      <c r="E110" s="40"/>
      <c r="F110" s="40"/>
      <c r="G110" s="66"/>
      <c r="H110" s="23" t="e">
        <f t="shared" si="38"/>
        <v>#DIV/0!</v>
      </c>
      <c r="I110" s="40"/>
      <c r="J110" s="23" t="e">
        <f t="shared" si="39"/>
        <v>#DIV/0!</v>
      </c>
      <c r="K110" s="40"/>
      <c r="L110" s="16">
        <f t="shared" si="30"/>
        <v>0</v>
      </c>
      <c r="M110" s="20">
        <f t="shared" ref="M110:M173" si="79">G110-L110</f>
        <v>0</v>
      </c>
      <c r="N110" s="40"/>
      <c r="O110" s="92"/>
      <c r="P110" s="23" t="e">
        <f t="shared" si="40"/>
        <v>#DIV/0!</v>
      </c>
      <c r="Q110" s="40"/>
      <c r="R110" s="105"/>
      <c r="S110" s="9" t="e">
        <f t="shared" si="41"/>
        <v>#DIV/0!</v>
      </c>
      <c r="T110" s="40"/>
      <c r="U110" s="41"/>
    </row>
    <row r="111" spans="1:21" ht="57">
      <c r="A111" s="28">
        <v>3</v>
      </c>
      <c r="B111" s="29" t="s">
        <v>134</v>
      </c>
      <c r="C111" s="20">
        <f>C112+C115+C118+C121+C124</f>
        <v>0</v>
      </c>
      <c r="D111" s="20">
        <f>D112+D115+D118+D121+D124</f>
        <v>0</v>
      </c>
      <c r="E111" s="20">
        <f>E112+E115+E118+E121+E124</f>
        <v>0</v>
      </c>
      <c r="F111" s="76">
        <f t="shared" ref="F111" si="80">F112+F115+F118+F121+F124</f>
        <v>0</v>
      </c>
      <c r="G111" s="61">
        <f t="shared" ref="G111" si="81">G112+G115+G118+G121+G124</f>
        <v>0</v>
      </c>
      <c r="H111" s="83" t="e">
        <f t="shared" si="38"/>
        <v>#DIV/0!</v>
      </c>
      <c r="I111" s="76"/>
      <c r="J111" s="83" t="e">
        <f t="shared" si="39"/>
        <v>#DIV/0!</v>
      </c>
      <c r="K111" s="20"/>
      <c r="L111" s="16">
        <f t="shared" si="30"/>
        <v>0</v>
      </c>
      <c r="M111" s="20">
        <f t="shared" si="79"/>
        <v>0</v>
      </c>
      <c r="N111" s="20"/>
      <c r="O111" s="88">
        <f t="shared" ref="O111" si="82">O112+O115+O118+O121+O124</f>
        <v>0</v>
      </c>
      <c r="P111" s="83" t="e">
        <f t="shared" si="40"/>
        <v>#DIV/0!</v>
      </c>
      <c r="Q111" s="76"/>
      <c r="R111" s="101">
        <f t="shared" ref="R111" si="83">R112+R115+R118+R121+R124</f>
        <v>0</v>
      </c>
      <c r="S111" s="84" t="e">
        <f t="shared" si="41"/>
        <v>#DIV/0!</v>
      </c>
      <c r="T111" s="20"/>
      <c r="U111" s="24"/>
    </row>
    <row r="112" spans="1:21">
      <c r="A112" s="18" t="s">
        <v>135</v>
      </c>
      <c r="B112" s="25" t="s">
        <v>111</v>
      </c>
      <c r="C112" s="23">
        <f>C113+C114</f>
        <v>0</v>
      </c>
      <c r="D112" s="23">
        <f t="shared" ref="D112:F112" si="84">D113+D114</f>
        <v>0</v>
      </c>
      <c r="E112" s="23">
        <f t="shared" si="84"/>
        <v>0</v>
      </c>
      <c r="F112" s="73">
        <f t="shared" si="84"/>
        <v>0</v>
      </c>
      <c r="G112" s="62">
        <f t="shared" ref="G112" si="85">G113+G114</f>
        <v>0</v>
      </c>
      <c r="H112" s="73" t="e">
        <f t="shared" si="38"/>
        <v>#DIV/0!</v>
      </c>
      <c r="I112" s="73"/>
      <c r="J112" s="73" t="e">
        <f t="shared" si="39"/>
        <v>#DIV/0!</v>
      </c>
      <c r="K112" s="23"/>
      <c r="L112" s="16">
        <f t="shared" si="30"/>
        <v>0</v>
      </c>
      <c r="M112" s="20">
        <f t="shared" si="79"/>
        <v>0</v>
      </c>
      <c r="N112" s="23"/>
      <c r="O112" s="91">
        <f t="shared" ref="O112" si="86">O113+O114</f>
        <v>0</v>
      </c>
      <c r="P112" s="73" t="e">
        <f t="shared" si="40"/>
        <v>#DIV/0!</v>
      </c>
      <c r="Q112" s="73"/>
      <c r="R112" s="104">
        <f t="shared" ref="R112" si="87">R113+R114</f>
        <v>0</v>
      </c>
      <c r="S112" s="80" t="e">
        <f t="shared" si="41"/>
        <v>#DIV/0!</v>
      </c>
      <c r="T112" s="23"/>
      <c r="U112" s="24"/>
    </row>
    <row r="113" spans="1:21">
      <c r="A113" s="18" t="s">
        <v>136</v>
      </c>
      <c r="B113" s="25" t="s">
        <v>137</v>
      </c>
      <c r="C113" s="26"/>
      <c r="D113" s="34"/>
      <c r="E113" s="34"/>
      <c r="F113" s="34"/>
      <c r="G113" s="68"/>
      <c r="H113" s="23" t="e">
        <f t="shared" si="38"/>
        <v>#DIV/0!</v>
      </c>
      <c r="I113" s="34"/>
      <c r="J113" s="23" t="e">
        <f t="shared" si="39"/>
        <v>#DIV/0!</v>
      </c>
      <c r="K113" s="34"/>
      <c r="L113" s="16">
        <f t="shared" si="30"/>
        <v>0</v>
      </c>
      <c r="M113" s="20">
        <f t="shared" si="79"/>
        <v>0</v>
      </c>
      <c r="N113" s="34"/>
      <c r="O113" s="95"/>
      <c r="P113" s="23" t="e">
        <f t="shared" si="40"/>
        <v>#DIV/0!</v>
      </c>
      <c r="Q113" s="34"/>
      <c r="R113" s="108"/>
      <c r="S113" s="9" t="e">
        <f t="shared" si="41"/>
        <v>#DIV/0!</v>
      </c>
      <c r="T113" s="34"/>
      <c r="U113" s="24"/>
    </row>
    <row r="114" spans="1:21" ht="30">
      <c r="A114" s="18" t="s">
        <v>138</v>
      </c>
      <c r="B114" s="25" t="s">
        <v>72</v>
      </c>
      <c r="C114" s="26"/>
      <c r="D114" s="34"/>
      <c r="E114" s="34"/>
      <c r="F114" s="34"/>
      <c r="G114" s="68"/>
      <c r="H114" s="23" t="e">
        <f t="shared" si="38"/>
        <v>#DIV/0!</v>
      </c>
      <c r="I114" s="34"/>
      <c r="J114" s="23" t="e">
        <f t="shared" si="39"/>
        <v>#DIV/0!</v>
      </c>
      <c r="K114" s="34"/>
      <c r="L114" s="16">
        <f t="shared" si="30"/>
        <v>0</v>
      </c>
      <c r="M114" s="20">
        <f t="shared" si="79"/>
        <v>0</v>
      </c>
      <c r="N114" s="34"/>
      <c r="O114" s="95"/>
      <c r="P114" s="23" t="e">
        <f t="shared" si="40"/>
        <v>#DIV/0!</v>
      </c>
      <c r="Q114" s="34"/>
      <c r="R114" s="108"/>
      <c r="S114" s="9" t="e">
        <f t="shared" si="41"/>
        <v>#DIV/0!</v>
      </c>
      <c r="T114" s="34"/>
      <c r="U114" s="24"/>
    </row>
    <row r="115" spans="1:21" ht="30">
      <c r="A115" s="18" t="s">
        <v>139</v>
      </c>
      <c r="B115" s="25" t="s">
        <v>117</v>
      </c>
      <c r="C115" s="23">
        <f>C116+C117</f>
        <v>0</v>
      </c>
      <c r="D115" s="23">
        <f t="shared" ref="D115:F115" si="88">D116+D117</f>
        <v>0</v>
      </c>
      <c r="E115" s="23">
        <f t="shared" si="88"/>
        <v>0</v>
      </c>
      <c r="F115" s="73">
        <f t="shared" si="88"/>
        <v>0</v>
      </c>
      <c r="G115" s="62">
        <f t="shared" ref="G115" si="89">G116+G117</f>
        <v>0</v>
      </c>
      <c r="H115" s="73" t="e">
        <f t="shared" si="38"/>
        <v>#DIV/0!</v>
      </c>
      <c r="I115" s="73"/>
      <c r="J115" s="73" t="e">
        <f t="shared" si="39"/>
        <v>#DIV/0!</v>
      </c>
      <c r="K115" s="23"/>
      <c r="L115" s="16">
        <f t="shared" si="30"/>
        <v>0</v>
      </c>
      <c r="M115" s="20">
        <f t="shared" si="79"/>
        <v>0</v>
      </c>
      <c r="N115" s="23"/>
      <c r="O115" s="91">
        <f t="shared" ref="O115" si="90">O116+O117</f>
        <v>0</v>
      </c>
      <c r="P115" s="73" t="e">
        <f t="shared" si="40"/>
        <v>#DIV/0!</v>
      </c>
      <c r="Q115" s="73"/>
      <c r="R115" s="104">
        <f t="shared" ref="R115" si="91">R116+R117</f>
        <v>0</v>
      </c>
      <c r="S115" s="80" t="e">
        <f t="shared" si="41"/>
        <v>#DIV/0!</v>
      </c>
      <c r="T115" s="23"/>
      <c r="U115" s="24"/>
    </row>
    <row r="116" spans="1:21">
      <c r="A116" s="18" t="s">
        <v>140</v>
      </c>
      <c r="B116" s="25" t="s">
        <v>141</v>
      </c>
      <c r="C116" s="26"/>
      <c r="D116" s="34"/>
      <c r="E116" s="34"/>
      <c r="F116" s="34"/>
      <c r="G116" s="68"/>
      <c r="H116" s="23" t="e">
        <f t="shared" si="38"/>
        <v>#DIV/0!</v>
      </c>
      <c r="I116" s="34"/>
      <c r="J116" s="23" t="e">
        <f t="shared" si="39"/>
        <v>#DIV/0!</v>
      </c>
      <c r="K116" s="34"/>
      <c r="L116" s="16">
        <f t="shared" si="30"/>
        <v>0</v>
      </c>
      <c r="M116" s="20">
        <f t="shared" si="79"/>
        <v>0</v>
      </c>
      <c r="N116" s="34"/>
      <c r="O116" s="95"/>
      <c r="P116" s="23" t="e">
        <f t="shared" si="40"/>
        <v>#DIV/0!</v>
      </c>
      <c r="Q116" s="34"/>
      <c r="R116" s="108"/>
      <c r="S116" s="9" t="e">
        <f t="shared" si="41"/>
        <v>#DIV/0!</v>
      </c>
      <c r="T116" s="34"/>
      <c r="U116" s="24"/>
    </row>
    <row r="117" spans="1:21" ht="30">
      <c r="A117" s="18" t="s">
        <v>142</v>
      </c>
      <c r="B117" s="25" t="s">
        <v>143</v>
      </c>
      <c r="C117" s="26"/>
      <c r="D117" s="34"/>
      <c r="E117" s="34"/>
      <c r="F117" s="34"/>
      <c r="G117" s="68"/>
      <c r="H117" s="23" t="e">
        <f t="shared" si="38"/>
        <v>#DIV/0!</v>
      </c>
      <c r="I117" s="34"/>
      <c r="J117" s="23" t="e">
        <f t="shared" si="39"/>
        <v>#DIV/0!</v>
      </c>
      <c r="K117" s="34"/>
      <c r="L117" s="16">
        <f t="shared" si="30"/>
        <v>0</v>
      </c>
      <c r="M117" s="20">
        <f t="shared" si="79"/>
        <v>0</v>
      </c>
      <c r="N117" s="34"/>
      <c r="O117" s="95"/>
      <c r="P117" s="23" t="e">
        <f t="shared" si="40"/>
        <v>#DIV/0!</v>
      </c>
      <c r="Q117" s="34"/>
      <c r="R117" s="108"/>
      <c r="S117" s="9" t="e">
        <f t="shared" si="41"/>
        <v>#DIV/0!</v>
      </c>
      <c r="T117" s="34"/>
      <c r="U117" s="24"/>
    </row>
    <row r="118" spans="1:21" ht="30">
      <c r="A118" s="18" t="s">
        <v>144</v>
      </c>
      <c r="B118" s="25" t="s">
        <v>145</v>
      </c>
      <c r="C118" s="23">
        <f>C119+C120</f>
        <v>0</v>
      </c>
      <c r="D118" s="23">
        <f t="shared" ref="D118:F118" si="92">D119+D120</f>
        <v>0</v>
      </c>
      <c r="E118" s="23">
        <f t="shared" si="92"/>
        <v>0</v>
      </c>
      <c r="F118" s="73">
        <f t="shared" si="92"/>
        <v>0</v>
      </c>
      <c r="G118" s="62">
        <f t="shared" ref="G118" si="93">G119+G120</f>
        <v>0</v>
      </c>
      <c r="H118" s="73" t="e">
        <f t="shared" si="38"/>
        <v>#DIV/0!</v>
      </c>
      <c r="I118" s="73"/>
      <c r="J118" s="73" t="e">
        <f t="shared" si="39"/>
        <v>#DIV/0!</v>
      </c>
      <c r="K118" s="23"/>
      <c r="L118" s="16">
        <f t="shared" si="30"/>
        <v>0</v>
      </c>
      <c r="M118" s="20">
        <f t="shared" si="79"/>
        <v>0</v>
      </c>
      <c r="N118" s="23"/>
      <c r="O118" s="91">
        <f t="shared" ref="O118" si="94">O119+O120</f>
        <v>0</v>
      </c>
      <c r="P118" s="73" t="e">
        <f t="shared" si="40"/>
        <v>#DIV/0!</v>
      </c>
      <c r="Q118" s="73"/>
      <c r="R118" s="104">
        <f t="shared" ref="R118" si="95">R119+R120</f>
        <v>0</v>
      </c>
      <c r="S118" s="80" t="e">
        <f t="shared" si="41"/>
        <v>#DIV/0!</v>
      </c>
      <c r="T118" s="23"/>
      <c r="U118" s="24"/>
    </row>
    <row r="119" spans="1:21">
      <c r="A119" s="18" t="s">
        <v>146</v>
      </c>
      <c r="B119" s="25" t="s">
        <v>147</v>
      </c>
      <c r="C119" s="26"/>
      <c r="D119" s="34"/>
      <c r="E119" s="34"/>
      <c r="F119" s="34"/>
      <c r="G119" s="68"/>
      <c r="H119" s="23" t="e">
        <f t="shared" si="38"/>
        <v>#DIV/0!</v>
      </c>
      <c r="I119" s="34"/>
      <c r="J119" s="23" t="e">
        <f t="shared" si="39"/>
        <v>#DIV/0!</v>
      </c>
      <c r="K119" s="34"/>
      <c r="L119" s="16">
        <f t="shared" si="30"/>
        <v>0</v>
      </c>
      <c r="M119" s="20">
        <f t="shared" si="79"/>
        <v>0</v>
      </c>
      <c r="N119" s="34"/>
      <c r="O119" s="95"/>
      <c r="P119" s="23" t="e">
        <f t="shared" si="40"/>
        <v>#DIV/0!</v>
      </c>
      <c r="Q119" s="34"/>
      <c r="R119" s="108"/>
      <c r="S119" s="9" t="e">
        <f t="shared" si="41"/>
        <v>#DIV/0!</v>
      </c>
      <c r="T119" s="34"/>
      <c r="U119" s="24"/>
    </row>
    <row r="120" spans="1:21" ht="30">
      <c r="A120" s="18" t="s">
        <v>148</v>
      </c>
      <c r="B120" s="25" t="s">
        <v>72</v>
      </c>
      <c r="C120" s="26"/>
      <c r="D120" s="34"/>
      <c r="E120" s="34"/>
      <c r="F120" s="34"/>
      <c r="G120" s="68"/>
      <c r="H120" s="23" t="e">
        <f t="shared" si="38"/>
        <v>#DIV/0!</v>
      </c>
      <c r="I120" s="34"/>
      <c r="J120" s="23" t="e">
        <f t="shared" si="39"/>
        <v>#DIV/0!</v>
      </c>
      <c r="K120" s="34"/>
      <c r="L120" s="16">
        <f t="shared" si="30"/>
        <v>0</v>
      </c>
      <c r="M120" s="20">
        <f t="shared" si="79"/>
        <v>0</v>
      </c>
      <c r="N120" s="34"/>
      <c r="O120" s="95"/>
      <c r="P120" s="23" t="e">
        <f t="shared" si="40"/>
        <v>#DIV/0!</v>
      </c>
      <c r="Q120" s="34"/>
      <c r="R120" s="108"/>
      <c r="S120" s="9" t="e">
        <f t="shared" si="41"/>
        <v>#DIV/0!</v>
      </c>
      <c r="T120" s="34"/>
      <c r="U120" s="24"/>
    </row>
    <row r="121" spans="1:21" ht="60">
      <c r="A121" s="18" t="s">
        <v>149</v>
      </c>
      <c r="B121" s="25" t="s">
        <v>150</v>
      </c>
      <c r="C121" s="23">
        <f>C122+C123</f>
        <v>0</v>
      </c>
      <c r="D121" s="23">
        <f>D122+D123</f>
        <v>0</v>
      </c>
      <c r="E121" s="23">
        <f t="shared" ref="E121:F121" si="96">E122+E123</f>
        <v>0</v>
      </c>
      <c r="F121" s="73">
        <f t="shared" si="96"/>
        <v>0</v>
      </c>
      <c r="G121" s="62">
        <f t="shared" ref="G121" si="97">G122+G123</f>
        <v>0</v>
      </c>
      <c r="H121" s="73" t="e">
        <f t="shared" si="38"/>
        <v>#DIV/0!</v>
      </c>
      <c r="I121" s="73"/>
      <c r="J121" s="73" t="e">
        <f t="shared" si="39"/>
        <v>#DIV/0!</v>
      </c>
      <c r="K121" s="23"/>
      <c r="L121" s="16">
        <f t="shared" si="30"/>
        <v>0</v>
      </c>
      <c r="M121" s="20">
        <f t="shared" si="79"/>
        <v>0</v>
      </c>
      <c r="N121" s="23"/>
      <c r="O121" s="91">
        <f t="shared" ref="O121" si="98">O122+O123</f>
        <v>0</v>
      </c>
      <c r="P121" s="73" t="e">
        <f t="shared" si="40"/>
        <v>#DIV/0!</v>
      </c>
      <c r="Q121" s="73"/>
      <c r="R121" s="104">
        <f t="shared" ref="R121" si="99">R122+R123</f>
        <v>0</v>
      </c>
      <c r="S121" s="80" t="e">
        <f t="shared" si="41"/>
        <v>#DIV/0!</v>
      </c>
      <c r="T121" s="23"/>
      <c r="U121" s="24"/>
    </row>
    <row r="122" spans="1:21" ht="60">
      <c r="A122" s="18" t="s">
        <v>151</v>
      </c>
      <c r="B122" s="25" t="s">
        <v>152</v>
      </c>
      <c r="C122" s="26"/>
      <c r="D122" s="16"/>
      <c r="E122" s="16"/>
      <c r="F122" s="16"/>
      <c r="G122" s="33"/>
      <c r="H122" s="23" t="e">
        <f t="shared" si="38"/>
        <v>#DIV/0!</v>
      </c>
      <c r="I122" s="16"/>
      <c r="J122" s="23" t="e">
        <f t="shared" si="39"/>
        <v>#DIV/0!</v>
      </c>
      <c r="K122" s="16"/>
      <c r="L122" s="16">
        <f t="shared" si="30"/>
        <v>0</v>
      </c>
      <c r="M122" s="20">
        <f t="shared" si="79"/>
        <v>0</v>
      </c>
      <c r="N122" s="16"/>
      <c r="O122" s="89"/>
      <c r="P122" s="23" t="e">
        <f t="shared" si="40"/>
        <v>#DIV/0!</v>
      </c>
      <c r="Q122" s="16"/>
      <c r="R122" s="102"/>
      <c r="S122" s="9" t="e">
        <f t="shared" si="41"/>
        <v>#DIV/0!</v>
      </c>
      <c r="T122" s="16"/>
      <c r="U122" s="24"/>
    </row>
    <row r="123" spans="1:21" ht="30">
      <c r="A123" s="18" t="s">
        <v>153</v>
      </c>
      <c r="B123" s="25" t="s">
        <v>72</v>
      </c>
      <c r="C123" s="26"/>
      <c r="D123" s="16"/>
      <c r="E123" s="16"/>
      <c r="F123" s="16"/>
      <c r="G123" s="33"/>
      <c r="H123" s="23" t="e">
        <f t="shared" si="38"/>
        <v>#DIV/0!</v>
      </c>
      <c r="I123" s="16"/>
      <c r="J123" s="23" t="e">
        <f t="shared" si="39"/>
        <v>#DIV/0!</v>
      </c>
      <c r="K123" s="16"/>
      <c r="L123" s="16">
        <f t="shared" si="30"/>
        <v>0</v>
      </c>
      <c r="M123" s="20">
        <f t="shared" si="79"/>
        <v>0</v>
      </c>
      <c r="N123" s="16"/>
      <c r="O123" s="89"/>
      <c r="P123" s="23" t="e">
        <f t="shared" si="40"/>
        <v>#DIV/0!</v>
      </c>
      <c r="Q123" s="16"/>
      <c r="R123" s="102"/>
      <c r="S123" s="9" t="e">
        <f t="shared" si="41"/>
        <v>#DIV/0!</v>
      </c>
      <c r="T123" s="16"/>
      <c r="U123" s="24"/>
    </row>
    <row r="124" spans="1:21" ht="36" customHeight="1">
      <c r="A124" s="18" t="s">
        <v>11</v>
      </c>
      <c r="B124" s="25" t="s">
        <v>154</v>
      </c>
      <c r="C124" s="23">
        <f>C125+C126</f>
        <v>0</v>
      </c>
      <c r="D124" s="23">
        <f>D125+D126</f>
        <v>0</v>
      </c>
      <c r="E124" s="23">
        <f t="shared" ref="E124:F124" si="100">E125+E126</f>
        <v>0</v>
      </c>
      <c r="F124" s="73">
        <f t="shared" si="100"/>
        <v>0</v>
      </c>
      <c r="G124" s="62">
        <f t="shared" ref="G124" si="101">G125+G126</f>
        <v>0</v>
      </c>
      <c r="H124" s="73" t="e">
        <f t="shared" si="38"/>
        <v>#DIV/0!</v>
      </c>
      <c r="I124" s="73"/>
      <c r="J124" s="73" t="e">
        <f t="shared" si="39"/>
        <v>#DIV/0!</v>
      </c>
      <c r="K124" s="23"/>
      <c r="L124" s="16">
        <f t="shared" si="30"/>
        <v>0</v>
      </c>
      <c r="M124" s="20">
        <f t="shared" si="79"/>
        <v>0</v>
      </c>
      <c r="N124" s="23"/>
      <c r="O124" s="91">
        <f t="shared" ref="O124" si="102">O125+O126</f>
        <v>0</v>
      </c>
      <c r="P124" s="73" t="e">
        <f t="shared" si="40"/>
        <v>#DIV/0!</v>
      </c>
      <c r="Q124" s="73"/>
      <c r="R124" s="104">
        <f t="shared" ref="R124" si="103">R125+R126</f>
        <v>0</v>
      </c>
      <c r="S124" s="80" t="e">
        <f t="shared" si="41"/>
        <v>#DIV/0!</v>
      </c>
      <c r="T124" s="23"/>
      <c r="U124" s="24"/>
    </row>
    <row r="125" spans="1:21" ht="17.25" customHeight="1">
      <c r="A125" s="18" t="s">
        <v>155</v>
      </c>
      <c r="B125" s="25" t="s">
        <v>156</v>
      </c>
      <c r="C125" s="26"/>
      <c r="D125" s="16"/>
      <c r="E125" s="16"/>
      <c r="F125" s="16"/>
      <c r="G125" s="33"/>
      <c r="H125" s="23" t="e">
        <f t="shared" si="38"/>
        <v>#DIV/0!</v>
      </c>
      <c r="I125" s="16"/>
      <c r="J125" s="23" t="e">
        <f t="shared" si="39"/>
        <v>#DIV/0!</v>
      </c>
      <c r="K125" s="16"/>
      <c r="L125" s="16">
        <f t="shared" si="30"/>
        <v>0</v>
      </c>
      <c r="M125" s="20">
        <f t="shared" si="79"/>
        <v>0</v>
      </c>
      <c r="N125" s="16"/>
      <c r="O125" s="89"/>
      <c r="P125" s="23" t="e">
        <f t="shared" si="40"/>
        <v>#DIV/0!</v>
      </c>
      <c r="Q125" s="16"/>
      <c r="R125" s="102"/>
      <c r="S125" s="9" t="e">
        <f t="shared" si="41"/>
        <v>#DIV/0!</v>
      </c>
      <c r="T125" s="16"/>
      <c r="U125" s="24"/>
    </row>
    <row r="126" spans="1:21" ht="30">
      <c r="A126" s="18" t="s">
        <v>157</v>
      </c>
      <c r="B126" s="25" t="s">
        <v>72</v>
      </c>
      <c r="C126" s="26"/>
      <c r="D126" s="16"/>
      <c r="E126" s="16"/>
      <c r="F126" s="16"/>
      <c r="G126" s="33"/>
      <c r="H126" s="23" t="e">
        <f t="shared" si="38"/>
        <v>#DIV/0!</v>
      </c>
      <c r="I126" s="16"/>
      <c r="J126" s="23" t="e">
        <f t="shared" si="39"/>
        <v>#DIV/0!</v>
      </c>
      <c r="K126" s="16"/>
      <c r="L126" s="16">
        <f t="shared" si="30"/>
        <v>0</v>
      </c>
      <c r="M126" s="20">
        <f t="shared" si="79"/>
        <v>0</v>
      </c>
      <c r="N126" s="16"/>
      <c r="O126" s="89"/>
      <c r="P126" s="23" t="e">
        <f t="shared" si="40"/>
        <v>#DIV/0!</v>
      </c>
      <c r="Q126" s="16"/>
      <c r="R126" s="102"/>
      <c r="S126" s="9" t="e">
        <f t="shared" si="41"/>
        <v>#DIV/0!</v>
      </c>
      <c r="T126" s="16"/>
      <c r="U126" s="24"/>
    </row>
    <row r="127" spans="1:21" ht="75">
      <c r="A127" s="18" t="s">
        <v>12</v>
      </c>
      <c r="B127" s="25" t="s">
        <v>125</v>
      </c>
      <c r="C127" s="26"/>
      <c r="D127" s="16"/>
      <c r="E127" s="16"/>
      <c r="F127" s="72">
        <f t="shared" ref="F127" si="104">F128+F129+F130+F131</f>
        <v>0</v>
      </c>
      <c r="G127" s="33"/>
      <c r="H127" s="73" t="e">
        <f t="shared" si="38"/>
        <v>#DIV/0!</v>
      </c>
      <c r="I127" s="72">
        <f t="shared" ref="I127" si="105">I128+I129+I130+I131</f>
        <v>0</v>
      </c>
      <c r="J127" s="73" t="e">
        <f t="shared" si="39"/>
        <v>#DIV/0!</v>
      </c>
      <c r="K127" s="16"/>
      <c r="L127" s="16">
        <f t="shared" si="30"/>
        <v>0</v>
      </c>
      <c r="M127" s="20">
        <f t="shared" si="79"/>
        <v>0</v>
      </c>
      <c r="N127" s="16"/>
      <c r="O127" s="90">
        <f t="shared" ref="O127" si="106">O128+O129+O130+O131</f>
        <v>0</v>
      </c>
      <c r="P127" s="73" t="e">
        <f t="shared" si="40"/>
        <v>#DIV/0!</v>
      </c>
      <c r="Q127" s="72">
        <f t="shared" ref="Q127:R127" si="107">Q128+Q129+Q130+Q131</f>
        <v>0</v>
      </c>
      <c r="R127" s="103">
        <f t="shared" si="107"/>
        <v>0</v>
      </c>
      <c r="S127" s="80" t="e">
        <f t="shared" si="41"/>
        <v>#DIV/0!</v>
      </c>
      <c r="T127" s="16"/>
      <c r="U127" s="24"/>
    </row>
    <row r="128" spans="1:21" ht="25.5">
      <c r="A128" s="18" t="s">
        <v>158</v>
      </c>
      <c r="B128" s="44" t="s">
        <v>128</v>
      </c>
      <c r="C128" s="26"/>
      <c r="D128" s="16"/>
      <c r="E128" s="16"/>
      <c r="F128" s="16"/>
      <c r="G128" s="33"/>
      <c r="H128" s="23" t="e">
        <f t="shared" si="38"/>
        <v>#DIV/0!</v>
      </c>
      <c r="I128" s="16"/>
      <c r="J128" s="23" t="e">
        <f t="shared" si="39"/>
        <v>#DIV/0!</v>
      </c>
      <c r="K128" s="16"/>
      <c r="L128" s="16">
        <f t="shared" si="30"/>
        <v>0</v>
      </c>
      <c r="M128" s="20">
        <f t="shared" si="79"/>
        <v>0</v>
      </c>
      <c r="N128" s="16"/>
      <c r="O128" s="89"/>
      <c r="P128" s="23" t="e">
        <f t="shared" si="40"/>
        <v>#DIV/0!</v>
      </c>
      <c r="Q128" s="16"/>
      <c r="R128" s="102"/>
      <c r="S128" s="9" t="e">
        <f t="shared" si="41"/>
        <v>#DIV/0!</v>
      </c>
      <c r="T128" s="16"/>
      <c r="U128" s="24"/>
    </row>
    <row r="129" spans="1:21" ht="25.5">
      <c r="A129" s="18" t="s">
        <v>159</v>
      </c>
      <c r="B129" s="44" t="s">
        <v>130</v>
      </c>
      <c r="C129" s="26"/>
      <c r="D129" s="16"/>
      <c r="E129" s="16"/>
      <c r="F129" s="16"/>
      <c r="G129" s="33"/>
      <c r="H129" s="23" t="e">
        <f t="shared" si="38"/>
        <v>#DIV/0!</v>
      </c>
      <c r="I129" s="16"/>
      <c r="J129" s="23" t="e">
        <f t="shared" si="39"/>
        <v>#DIV/0!</v>
      </c>
      <c r="K129" s="16"/>
      <c r="L129" s="16">
        <f t="shared" si="30"/>
        <v>0</v>
      </c>
      <c r="M129" s="20">
        <f t="shared" si="79"/>
        <v>0</v>
      </c>
      <c r="N129" s="16"/>
      <c r="O129" s="89"/>
      <c r="P129" s="23" t="e">
        <f t="shared" si="40"/>
        <v>#DIV/0!</v>
      </c>
      <c r="Q129" s="16"/>
      <c r="R129" s="102"/>
      <c r="S129" s="9" t="e">
        <f t="shared" si="41"/>
        <v>#DIV/0!</v>
      </c>
      <c r="T129" s="16"/>
      <c r="U129" s="24"/>
    </row>
    <row r="130" spans="1:21" ht="25.5">
      <c r="A130" s="18" t="s">
        <v>160</v>
      </c>
      <c r="B130" s="44" t="s">
        <v>132</v>
      </c>
      <c r="C130" s="26"/>
      <c r="D130" s="16"/>
      <c r="E130" s="16"/>
      <c r="F130" s="16"/>
      <c r="G130" s="33"/>
      <c r="H130" s="23" t="e">
        <f t="shared" si="38"/>
        <v>#DIV/0!</v>
      </c>
      <c r="I130" s="16"/>
      <c r="J130" s="23" t="e">
        <f t="shared" si="39"/>
        <v>#DIV/0!</v>
      </c>
      <c r="K130" s="16"/>
      <c r="L130" s="16">
        <f t="shared" si="30"/>
        <v>0</v>
      </c>
      <c r="M130" s="20">
        <f t="shared" si="79"/>
        <v>0</v>
      </c>
      <c r="N130" s="16"/>
      <c r="O130" s="89"/>
      <c r="P130" s="23" t="e">
        <f t="shared" si="40"/>
        <v>#DIV/0!</v>
      </c>
      <c r="Q130" s="16"/>
      <c r="R130" s="102"/>
      <c r="S130" s="9" t="e">
        <f t="shared" si="41"/>
        <v>#DIV/0!</v>
      </c>
      <c r="T130" s="16"/>
      <c r="U130" s="24"/>
    </row>
    <row r="131" spans="1:21">
      <c r="A131" s="18" t="s">
        <v>161</v>
      </c>
      <c r="B131" s="44" t="s">
        <v>123</v>
      </c>
      <c r="C131" s="26"/>
      <c r="D131" s="16"/>
      <c r="E131" s="16"/>
      <c r="F131" s="16"/>
      <c r="G131" s="33"/>
      <c r="H131" s="23" t="e">
        <f t="shared" si="38"/>
        <v>#DIV/0!</v>
      </c>
      <c r="I131" s="16"/>
      <c r="J131" s="23" t="e">
        <f t="shared" si="39"/>
        <v>#DIV/0!</v>
      </c>
      <c r="K131" s="16"/>
      <c r="L131" s="16">
        <f t="shared" ref="L131:L194" si="108">G131</f>
        <v>0</v>
      </c>
      <c r="M131" s="20">
        <f t="shared" si="79"/>
        <v>0</v>
      </c>
      <c r="N131" s="16"/>
      <c r="O131" s="89"/>
      <c r="P131" s="23" t="e">
        <f t="shared" si="40"/>
        <v>#DIV/0!</v>
      </c>
      <c r="Q131" s="16"/>
      <c r="R131" s="102"/>
      <c r="S131" s="9" t="e">
        <f t="shared" si="41"/>
        <v>#DIV/0!</v>
      </c>
      <c r="T131" s="16"/>
      <c r="U131" s="24"/>
    </row>
    <row r="132" spans="1:21" ht="42.75">
      <c r="A132" s="28">
        <v>4</v>
      </c>
      <c r="B132" s="29" t="s">
        <v>162</v>
      </c>
      <c r="C132" s="20">
        <f>C135+C137+C139+C141+C133</f>
        <v>754.1</v>
      </c>
      <c r="D132" s="20">
        <f>D135+D137+D139+D141+D133</f>
        <v>0</v>
      </c>
      <c r="E132" s="20">
        <f t="shared" ref="E132:F132" si="109">E135+E137+E139+E141+E133</f>
        <v>0</v>
      </c>
      <c r="F132" s="76">
        <f t="shared" si="109"/>
        <v>0</v>
      </c>
      <c r="G132" s="61">
        <f t="shared" ref="G132" si="110">G135+G137+G139+G141+G133</f>
        <v>0</v>
      </c>
      <c r="H132" s="83" t="e">
        <f t="shared" si="38"/>
        <v>#DIV/0!</v>
      </c>
      <c r="I132" s="76"/>
      <c r="J132" s="83" t="e">
        <f t="shared" si="39"/>
        <v>#DIV/0!</v>
      </c>
      <c r="K132" s="20"/>
      <c r="L132" s="16">
        <f t="shared" si="108"/>
        <v>0</v>
      </c>
      <c r="M132" s="20">
        <f t="shared" si="79"/>
        <v>0</v>
      </c>
      <c r="N132" s="20"/>
      <c r="O132" s="88">
        <f t="shared" ref="O132" si="111">O135+O137+O139+O141+O133</f>
        <v>0</v>
      </c>
      <c r="P132" s="83" t="e">
        <f t="shared" si="40"/>
        <v>#DIV/0!</v>
      </c>
      <c r="Q132" s="76"/>
      <c r="R132" s="101">
        <f t="shared" ref="R132" si="112">R135+R137+R139+R141+R133</f>
        <v>0</v>
      </c>
      <c r="S132" s="84" t="e">
        <f t="shared" si="41"/>
        <v>#DIV/0!</v>
      </c>
      <c r="T132" s="20"/>
      <c r="U132" s="24"/>
    </row>
    <row r="133" spans="1:21">
      <c r="A133" s="18" t="s">
        <v>13</v>
      </c>
      <c r="B133" s="25" t="s">
        <v>111</v>
      </c>
      <c r="C133" s="23"/>
      <c r="D133" s="23"/>
      <c r="E133" s="23"/>
      <c r="F133" s="23"/>
      <c r="G133" s="62"/>
      <c r="H133" s="23" t="e">
        <f t="shared" si="38"/>
        <v>#DIV/0!</v>
      </c>
      <c r="I133" s="23"/>
      <c r="J133" s="23" t="e">
        <f t="shared" si="39"/>
        <v>#DIV/0!</v>
      </c>
      <c r="K133" s="23"/>
      <c r="L133" s="16">
        <f t="shared" si="108"/>
        <v>0</v>
      </c>
      <c r="M133" s="20">
        <f t="shared" si="79"/>
        <v>0</v>
      </c>
      <c r="N133" s="23"/>
      <c r="O133" s="91"/>
      <c r="P133" s="23" t="e">
        <f t="shared" si="40"/>
        <v>#DIV/0!</v>
      </c>
      <c r="Q133" s="23"/>
      <c r="R133" s="104"/>
      <c r="S133" s="9" t="e">
        <f t="shared" si="41"/>
        <v>#DIV/0!</v>
      </c>
      <c r="T133" s="23"/>
      <c r="U133" s="24"/>
    </row>
    <row r="134" spans="1:21" ht="30">
      <c r="A134" s="18" t="s">
        <v>163</v>
      </c>
      <c r="B134" s="25" t="s">
        <v>164</v>
      </c>
      <c r="C134" s="23"/>
      <c r="D134" s="23"/>
      <c r="E134" s="23"/>
      <c r="F134" s="23"/>
      <c r="G134" s="62"/>
      <c r="H134" s="23" t="e">
        <f t="shared" si="38"/>
        <v>#DIV/0!</v>
      </c>
      <c r="I134" s="23"/>
      <c r="J134" s="23" t="e">
        <f t="shared" si="39"/>
        <v>#DIV/0!</v>
      </c>
      <c r="K134" s="23"/>
      <c r="L134" s="16">
        <f t="shared" si="108"/>
        <v>0</v>
      </c>
      <c r="M134" s="20">
        <f t="shared" si="79"/>
        <v>0</v>
      </c>
      <c r="N134" s="23"/>
      <c r="O134" s="91"/>
      <c r="P134" s="23" t="e">
        <f t="shared" si="40"/>
        <v>#DIV/0!</v>
      </c>
      <c r="Q134" s="23"/>
      <c r="R134" s="104"/>
      <c r="S134" s="9" t="e">
        <f t="shared" si="41"/>
        <v>#DIV/0!</v>
      </c>
      <c r="T134" s="23"/>
      <c r="U134" s="24"/>
    </row>
    <row r="135" spans="1:21" ht="30">
      <c r="A135" s="18" t="s">
        <v>165</v>
      </c>
      <c r="B135" s="25" t="s">
        <v>145</v>
      </c>
      <c r="C135" s="26"/>
      <c r="D135" s="16"/>
      <c r="E135" s="16"/>
      <c r="F135" s="16"/>
      <c r="G135" s="33"/>
      <c r="H135" s="23" t="e">
        <f t="shared" si="38"/>
        <v>#DIV/0!</v>
      </c>
      <c r="I135" s="16"/>
      <c r="J135" s="23" t="e">
        <f t="shared" si="39"/>
        <v>#DIV/0!</v>
      </c>
      <c r="K135" s="16"/>
      <c r="L135" s="16">
        <f t="shared" si="108"/>
        <v>0</v>
      </c>
      <c r="M135" s="20">
        <f t="shared" si="79"/>
        <v>0</v>
      </c>
      <c r="N135" s="16"/>
      <c r="O135" s="89"/>
      <c r="P135" s="23" t="e">
        <f t="shared" si="40"/>
        <v>#DIV/0!</v>
      </c>
      <c r="Q135" s="16"/>
      <c r="R135" s="102"/>
      <c r="S135" s="9" t="e">
        <f t="shared" si="41"/>
        <v>#DIV/0!</v>
      </c>
      <c r="T135" s="16"/>
      <c r="U135" s="24"/>
    </row>
    <row r="136" spans="1:21" ht="30">
      <c r="A136" s="18" t="s">
        <v>166</v>
      </c>
      <c r="B136" s="25" t="s">
        <v>164</v>
      </c>
      <c r="C136" s="26"/>
      <c r="D136" s="16"/>
      <c r="E136" s="16"/>
      <c r="F136" s="16"/>
      <c r="G136" s="33"/>
      <c r="H136" s="23" t="e">
        <f t="shared" si="38"/>
        <v>#DIV/0!</v>
      </c>
      <c r="I136" s="16"/>
      <c r="J136" s="23" t="e">
        <f t="shared" si="39"/>
        <v>#DIV/0!</v>
      </c>
      <c r="K136" s="16"/>
      <c r="L136" s="16">
        <f t="shared" si="108"/>
        <v>0</v>
      </c>
      <c r="M136" s="20">
        <f t="shared" si="79"/>
        <v>0</v>
      </c>
      <c r="N136" s="16"/>
      <c r="O136" s="89"/>
      <c r="P136" s="23" t="e">
        <f t="shared" si="40"/>
        <v>#DIV/0!</v>
      </c>
      <c r="Q136" s="16"/>
      <c r="R136" s="102"/>
      <c r="S136" s="9" t="e">
        <f t="shared" si="41"/>
        <v>#DIV/0!</v>
      </c>
      <c r="T136" s="16"/>
      <c r="U136" s="24"/>
    </row>
    <row r="137" spans="1:21" ht="30">
      <c r="A137" s="18" t="s">
        <v>167</v>
      </c>
      <c r="B137" s="25" t="s">
        <v>168</v>
      </c>
      <c r="C137" s="26">
        <v>754.1</v>
      </c>
      <c r="D137" s="16"/>
      <c r="E137" s="16"/>
      <c r="F137" s="16"/>
      <c r="G137" s="33"/>
      <c r="H137" s="23" t="e">
        <f t="shared" si="38"/>
        <v>#DIV/0!</v>
      </c>
      <c r="I137" s="16"/>
      <c r="J137" s="23" t="e">
        <f t="shared" si="39"/>
        <v>#DIV/0!</v>
      </c>
      <c r="K137" s="16"/>
      <c r="L137" s="16">
        <f t="shared" si="108"/>
        <v>0</v>
      </c>
      <c r="M137" s="20">
        <f t="shared" si="79"/>
        <v>0</v>
      </c>
      <c r="N137" s="16"/>
      <c r="O137" s="89"/>
      <c r="P137" s="23" t="e">
        <f t="shared" si="40"/>
        <v>#DIV/0!</v>
      </c>
      <c r="Q137" s="16"/>
      <c r="R137" s="102"/>
      <c r="S137" s="9" t="e">
        <f t="shared" si="41"/>
        <v>#DIV/0!</v>
      </c>
      <c r="T137" s="16"/>
      <c r="U137" s="24"/>
    </row>
    <row r="138" spans="1:21" ht="30">
      <c r="A138" s="18" t="s">
        <v>169</v>
      </c>
      <c r="B138" s="25" t="s">
        <v>164</v>
      </c>
      <c r="C138" s="26"/>
      <c r="D138" s="16"/>
      <c r="E138" s="16"/>
      <c r="F138" s="16"/>
      <c r="G138" s="33"/>
      <c r="H138" s="23" t="e">
        <f t="shared" si="38"/>
        <v>#DIV/0!</v>
      </c>
      <c r="I138" s="16"/>
      <c r="J138" s="23" t="e">
        <f t="shared" si="39"/>
        <v>#DIV/0!</v>
      </c>
      <c r="K138" s="16"/>
      <c r="L138" s="16">
        <f t="shared" si="108"/>
        <v>0</v>
      </c>
      <c r="M138" s="20">
        <f t="shared" si="79"/>
        <v>0</v>
      </c>
      <c r="N138" s="16"/>
      <c r="O138" s="89"/>
      <c r="P138" s="23" t="e">
        <f t="shared" si="40"/>
        <v>#DIV/0!</v>
      </c>
      <c r="Q138" s="16"/>
      <c r="R138" s="102"/>
      <c r="S138" s="9" t="e">
        <f t="shared" si="41"/>
        <v>#DIV/0!</v>
      </c>
      <c r="T138" s="16"/>
      <c r="U138" s="24"/>
    </row>
    <row r="139" spans="1:21" ht="60">
      <c r="A139" s="18" t="s">
        <v>170</v>
      </c>
      <c r="B139" s="25" t="s">
        <v>171</v>
      </c>
      <c r="C139" s="26"/>
      <c r="D139" s="16"/>
      <c r="E139" s="16"/>
      <c r="F139" s="16"/>
      <c r="G139" s="33"/>
      <c r="H139" s="23" t="e">
        <f t="shared" ref="H139:H202" si="113">G139/D139*100</f>
        <v>#DIV/0!</v>
      </c>
      <c r="I139" s="16"/>
      <c r="J139" s="23" t="e">
        <f t="shared" ref="J139:J202" si="114">G139/F139*100</f>
        <v>#DIV/0!</v>
      </c>
      <c r="K139" s="16"/>
      <c r="L139" s="16">
        <f t="shared" si="108"/>
        <v>0</v>
      </c>
      <c r="M139" s="20">
        <f t="shared" si="79"/>
        <v>0</v>
      </c>
      <c r="N139" s="16"/>
      <c r="O139" s="89"/>
      <c r="P139" s="23" t="e">
        <f t="shared" ref="P139:P202" si="115">O139/J139*100</f>
        <v>#DIV/0!</v>
      </c>
      <c r="Q139" s="16"/>
      <c r="R139" s="102"/>
      <c r="S139" s="9" t="e">
        <f t="shared" ref="S139:S202" si="116">R139/O139*100</f>
        <v>#DIV/0!</v>
      </c>
      <c r="T139" s="16"/>
      <c r="U139" s="24"/>
    </row>
    <row r="140" spans="1:21" ht="30">
      <c r="A140" s="18" t="s">
        <v>172</v>
      </c>
      <c r="B140" s="25" t="s">
        <v>164</v>
      </c>
      <c r="C140" s="26"/>
      <c r="D140" s="16"/>
      <c r="E140" s="16"/>
      <c r="F140" s="16"/>
      <c r="G140" s="33"/>
      <c r="H140" s="23" t="e">
        <f t="shared" si="113"/>
        <v>#DIV/0!</v>
      </c>
      <c r="I140" s="16"/>
      <c r="J140" s="23" t="e">
        <f t="shared" si="114"/>
        <v>#DIV/0!</v>
      </c>
      <c r="K140" s="16"/>
      <c r="L140" s="16">
        <f t="shared" si="108"/>
        <v>0</v>
      </c>
      <c r="M140" s="20">
        <f t="shared" si="79"/>
        <v>0</v>
      </c>
      <c r="N140" s="16"/>
      <c r="O140" s="89"/>
      <c r="P140" s="23" t="e">
        <f t="shared" si="115"/>
        <v>#DIV/0!</v>
      </c>
      <c r="Q140" s="16"/>
      <c r="R140" s="102"/>
      <c r="S140" s="9" t="e">
        <f t="shared" si="116"/>
        <v>#DIV/0!</v>
      </c>
      <c r="T140" s="16"/>
      <c r="U140" s="24"/>
    </row>
    <row r="141" spans="1:21" ht="60">
      <c r="A141" s="18" t="s">
        <v>173</v>
      </c>
      <c r="B141" s="25" t="s">
        <v>171</v>
      </c>
      <c r="C141" s="26"/>
      <c r="D141" s="16"/>
      <c r="E141" s="16"/>
      <c r="F141" s="16"/>
      <c r="G141" s="33"/>
      <c r="H141" s="23" t="e">
        <f t="shared" si="113"/>
        <v>#DIV/0!</v>
      </c>
      <c r="I141" s="16"/>
      <c r="J141" s="23" t="e">
        <f t="shared" si="114"/>
        <v>#DIV/0!</v>
      </c>
      <c r="K141" s="16"/>
      <c r="L141" s="16">
        <f t="shared" si="108"/>
        <v>0</v>
      </c>
      <c r="M141" s="20">
        <f t="shared" si="79"/>
        <v>0</v>
      </c>
      <c r="N141" s="16"/>
      <c r="O141" s="89"/>
      <c r="P141" s="23" t="e">
        <f t="shared" si="115"/>
        <v>#DIV/0!</v>
      </c>
      <c r="Q141" s="16"/>
      <c r="R141" s="102"/>
      <c r="S141" s="9" t="e">
        <f t="shared" si="116"/>
        <v>#DIV/0!</v>
      </c>
      <c r="T141" s="16"/>
      <c r="U141" s="24"/>
    </row>
    <row r="142" spans="1:21" ht="30">
      <c r="A142" s="18" t="s">
        <v>174</v>
      </c>
      <c r="B142" s="25" t="s">
        <v>164</v>
      </c>
      <c r="C142" s="26"/>
      <c r="D142" s="16"/>
      <c r="E142" s="16"/>
      <c r="F142" s="16"/>
      <c r="G142" s="33"/>
      <c r="H142" s="23" t="e">
        <f t="shared" si="113"/>
        <v>#DIV/0!</v>
      </c>
      <c r="I142" s="16"/>
      <c r="J142" s="23" t="e">
        <f t="shared" si="114"/>
        <v>#DIV/0!</v>
      </c>
      <c r="K142" s="16"/>
      <c r="L142" s="16">
        <f t="shared" si="108"/>
        <v>0</v>
      </c>
      <c r="M142" s="20">
        <f t="shared" si="79"/>
        <v>0</v>
      </c>
      <c r="N142" s="16"/>
      <c r="O142" s="89"/>
      <c r="P142" s="23" t="e">
        <f t="shared" si="115"/>
        <v>#DIV/0!</v>
      </c>
      <c r="Q142" s="16"/>
      <c r="R142" s="102"/>
      <c r="S142" s="9" t="e">
        <f t="shared" si="116"/>
        <v>#DIV/0!</v>
      </c>
      <c r="T142" s="16"/>
      <c r="U142" s="24"/>
    </row>
    <row r="143" spans="1:21">
      <c r="A143" s="18"/>
      <c r="B143" s="35" t="s">
        <v>175</v>
      </c>
      <c r="C143" s="26"/>
      <c r="D143" s="16"/>
      <c r="E143" s="16"/>
      <c r="F143" s="16"/>
      <c r="G143" s="33"/>
      <c r="H143" s="23" t="e">
        <f t="shared" si="113"/>
        <v>#DIV/0!</v>
      </c>
      <c r="I143" s="16"/>
      <c r="J143" s="23" t="e">
        <f t="shared" si="114"/>
        <v>#DIV/0!</v>
      </c>
      <c r="K143" s="16"/>
      <c r="L143" s="16">
        <f t="shared" si="108"/>
        <v>0</v>
      </c>
      <c r="M143" s="20">
        <f t="shared" si="79"/>
        <v>0</v>
      </c>
      <c r="N143" s="16"/>
      <c r="O143" s="89"/>
      <c r="P143" s="23" t="e">
        <f t="shared" si="115"/>
        <v>#DIV/0!</v>
      </c>
      <c r="Q143" s="16"/>
      <c r="R143" s="102"/>
      <c r="S143" s="9" t="e">
        <f t="shared" si="116"/>
        <v>#DIV/0!</v>
      </c>
      <c r="T143" s="16"/>
      <c r="U143" s="24"/>
    </row>
    <row r="144" spans="1:21" ht="120">
      <c r="A144" s="18" t="s">
        <v>176</v>
      </c>
      <c r="B144" s="25" t="s">
        <v>177</v>
      </c>
      <c r="C144" s="26"/>
      <c r="D144" s="16"/>
      <c r="E144" s="16"/>
      <c r="F144" s="16"/>
      <c r="G144" s="33"/>
      <c r="H144" s="23" t="e">
        <f t="shared" si="113"/>
        <v>#DIV/0!</v>
      </c>
      <c r="I144" s="16"/>
      <c r="J144" s="23" t="e">
        <f t="shared" si="114"/>
        <v>#DIV/0!</v>
      </c>
      <c r="K144" s="16"/>
      <c r="L144" s="16">
        <f t="shared" si="108"/>
        <v>0</v>
      </c>
      <c r="M144" s="20">
        <f t="shared" si="79"/>
        <v>0</v>
      </c>
      <c r="N144" s="16"/>
      <c r="O144" s="89"/>
      <c r="P144" s="23" t="e">
        <f t="shared" si="115"/>
        <v>#DIV/0!</v>
      </c>
      <c r="Q144" s="16"/>
      <c r="R144" s="102"/>
      <c r="S144" s="9" t="e">
        <f t="shared" si="116"/>
        <v>#DIV/0!</v>
      </c>
      <c r="T144" s="16"/>
      <c r="U144" s="24"/>
    </row>
    <row r="145" spans="1:21" ht="30">
      <c r="A145" s="18" t="s">
        <v>178</v>
      </c>
      <c r="B145" s="25" t="s">
        <v>164</v>
      </c>
      <c r="C145" s="26"/>
      <c r="D145" s="16"/>
      <c r="E145" s="16"/>
      <c r="F145" s="16"/>
      <c r="G145" s="33"/>
      <c r="H145" s="23" t="e">
        <f t="shared" si="113"/>
        <v>#DIV/0!</v>
      </c>
      <c r="I145" s="16"/>
      <c r="J145" s="23" t="e">
        <f t="shared" si="114"/>
        <v>#DIV/0!</v>
      </c>
      <c r="K145" s="16"/>
      <c r="L145" s="16">
        <f t="shared" si="108"/>
        <v>0</v>
      </c>
      <c r="M145" s="20">
        <f t="shared" si="79"/>
        <v>0</v>
      </c>
      <c r="N145" s="16"/>
      <c r="O145" s="89"/>
      <c r="P145" s="23" t="e">
        <f t="shared" si="115"/>
        <v>#DIV/0!</v>
      </c>
      <c r="Q145" s="16"/>
      <c r="R145" s="102"/>
      <c r="S145" s="9" t="e">
        <f t="shared" si="116"/>
        <v>#DIV/0!</v>
      </c>
      <c r="T145" s="16"/>
      <c r="U145" s="24"/>
    </row>
    <row r="146" spans="1:21" ht="28.5">
      <c r="A146" s="28">
        <v>5</v>
      </c>
      <c r="B146" s="29" t="s">
        <v>179</v>
      </c>
      <c r="C146" s="20">
        <f>C147+C150+C153+C156+C157+C160+C163+C164+C165+C166+C167+C168+C172</f>
        <v>1739.0000000000002</v>
      </c>
      <c r="D146" s="20">
        <f>D147+D150+D153+D156+D157+D160+D163+D164+D165+D166+D167+D168+D172</f>
        <v>1421.7000000000003</v>
      </c>
      <c r="E146" s="20">
        <f>E147+E150+E153+E156+E157+E160+E163+E164+E165+E166+E167+E168+E172</f>
        <v>1302.5999999999999</v>
      </c>
      <c r="F146" s="76">
        <f t="shared" ref="F146" si="117">F147+F150+F153+F156+F157+F160+F163+F164+F165+F166+F167+F168+F172</f>
        <v>1396.6</v>
      </c>
      <c r="G146" s="61">
        <f t="shared" ref="G146:K146" si="118">G147+G150+G153+G156+G157+G160+G163+G164+G165+G166+G167+G168+G172</f>
        <v>1272.1500000000001</v>
      </c>
      <c r="H146" s="83">
        <f t="shared" si="113"/>
        <v>89.480903144123232</v>
      </c>
      <c r="I146" s="76"/>
      <c r="J146" s="83">
        <f t="shared" si="114"/>
        <v>91.089073464127182</v>
      </c>
      <c r="K146" s="61">
        <f t="shared" si="118"/>
        <v>0</v>
      </c>
      <c r="L146" s="16">
        <f t="shared" si="108"/>
        <v>1272.1500000000001</v>
      </c>
      <c r="M146" s="20">
        <f t="shared" si="79"/>
        <v>0</v>
      </c>
      <c r="N146" s="20"/>
      <c r="O146" s="88">
        <f t="shared" ref="O146" si="119">O147+O150+O153+O156+O157+O160+O163+O164+O165+O166+O167+O168+O172</f>
        <v>517.20000000000005</v>
      </c>
      <c r="P146" s="83">
        <f t="shared" si="115"/>
        <v>567.79587312816875</v>
      </c>
      <c r="Q146" s="76"/>
      <c r="R146" s="101">
        <f t="shared" ref="R146" si="120">R147+R150+R153+R156+R157+R160+R163+R164+R165+R166+R167+R168+R172</f>
        <v>566.5</v>
      </c>
      <c r="S146" s="84">
        <f t="shared" si="116"/>
        <v>109.53209590100541</v>
      </c>
      <c r="T146" s="20"/>
      <c r="U146" s="24"/>
    </row>
    <row r="147" spans="1:21">
      <c r="A147" s="18" t="s">
        <v>180</v>
      </c>
      <c r="B147" s="25" t="s">
        <v>181</v>
      </c>
      <c r="C147" s="23">
        <f>C148+C149</f>
        <v>0</v>
      </c>
      <c r="D147" s="23">
        <f t="shared" ref="D147:F147" si="121">D148+D149</f>
        <v>0</v>
      </c>
      <c r="E147" s="23">
        <f t="shared" si="121"/>
        <v>0</v>
      </c>
      <c r="F147" s="73">
        <f t="shared" si="121"/>
        <v>0</v>
      </c>
      <c r="G147" s="62">
        <f t="shared" ref="G147" si="122">G148+G149</f>
        <v>0</v>
      </c>
      <c r="H147" s="73" t="e">
        <f t="shared" si="113"/>
        <v>#DIV/0!</v>
      </c>
      <c r="I147" s="73"/>
      <c r="J147" s="73" t="e">
        <f t="shared" si="114"/>
        <v>#DIV/0!</v>
      </c>
      <c r="K147" s="62"/>
      <c r="L147" s="16">
        <f t="shared" si="108"/>
        <v>0</v>
      </c>
      <c r="M147" s="20">
        <f t="shared" si="79"/>
        <v>0</v>
      </c>
      <c r="N147" s="23"/>
      <c r="O147" s="91">
        <f t="shared" ref="O147" si="123">O148+O149</f>
        <v>0</v>
      </c>
      <c r="P147" s="73" t="e">
        <f t="shared" si="115"/>
        <v>#DIV/0!</v>
      </c>
      <c r="Q147" s="73"/>
      <c r="R147" s="104">
        <f t="shared" ref="R147" si="124">R148+R149</f>
        <v>0</v>
      </c>
      <c r="S147" s="80" t="e">
        <f t="shared" si="116"/>
        <v>#DIV/0!</v>
      </c>
      <c r="T147" s="23"/>
      <c r="U147" s="24"/>
    </row>
    <row r="148" spans="1:21">
      <c r="A148" s="18" t="s">
        <v>182</v>
      </c>
      <c r="B148" s="25" t="s">
        <v>183</v>
      </c>
      <c r="C148" s="26"/>
      <c r="D148" s="16"/>
      <c r="E148" s="16"/>
      <c r="F148" s="16"/>
      <c r="G148" s="33"/>
      <c r="H148" s="23" t="e">
        <f t="shared" si="113"/>
        <v>#DIV/0!</v>
      </c>
      <c r="I148" s="16"/>
      <c r="J148" s="23" t="e">
        <f t="shared" si="114"/>
        <v>#DIV/0!</v>
      </c>
      <c r="K148" s="33"/>
      <c r="L148" s="16">
        <f t="shared" si="108"/>
        <v>0</v>
      </c>
      <c r="M148" s="20">
        <f t="shared" si="79"/>
        <v>0</v>
      </c>
      <c r="N148" s="16"/>
      <c r="O148" s="89"/>
      <c r="P148" s="23" t="e">
        <f t="shared" si="115"/>
        <v>#DIV/0!</v>
      </c>
      <c r="Q148" s="16"/>
      <c r="R148" s="102"/>
      <c r="S148" s="9" t="e">
        <f t="shared" si="116"/>
        <v>#DIV/0!</v>
      </c>
      <c r="T148" s="16"/>
      <c r="U148" s="24"/>
    </row>
    <row r="149" spans="1:21" ht="30">
      <c r="A149" s="18" t="s">
        <v>184</v>
      </c>
      <c r="B149" s="25" t="s">
        <v>72</v>
      </c>
      <c r="C149" s="26"/>
      <c r="D149" s="16"/>
      <c r="E149" s="16"/>
      <c r="F149" s="16"/>
      <c r="G149" s="33"/>
      <c r="H149" s="23" t="e">
        <f t="shared" si="113"/>
        <v>#DIV/0!</v>
      </c>
      <c r="I149" s="16"/>
      <c r="J149" s="23" t="e">
        <f t="shared" si="114"/>
        <v>#DIV/0!</v>
      </c>
      <c r="K149" s="33"/>
      <c r="L149" s="16">
        <f t="shared" si="108"/>
        <v>0</v>
      </c>
      <c r="M149" s="20">
        <f t="shared" si="79"/>
        <v>0</v>
      </c>
      <c r="N149" s="16"/>
      <c r="O149" s="89"/>
      <c r="P149" s="23" t="e">
        <f t="shared" si="115"/>
        <v>#DIV/0!</v>
      </c>
      <c r="Q149" s="16"/>
      <c r="R149" s="102"/>
      <c r="S149" s="9" t="e">
        <f t="shared" si="116"/>
        <v>#DIV/0!</v>
      </c>
      <c r="T149" s="16"/>
      <c r="U149" s="24"/>
    </row>
    <row r="150" spans="1:21" ht="45">
      <c r="A150" s="18" t="s">
        <v>185</v>
      </c>
      <c r="B150" s="25" t="s">
        <v>186</v>
      </c>
      <c r="C150" s="23">
        <f>C151+C152</f>
        <v>34</v>
      </c>
      <c r="D150" s="23">
        <f t="shared" ref="D150:F150" si="125">D151+D152</f>
        <v>109.4</v>
      </c>
      <c r="E150" s="23">
        <f t="shared" si="125"/>
        <v>102.4</v>
      </c>
      <c r="F150" s="73">
        <f t="shared" si="125"/>
        <v>97.3</v>
      </c>
      <c r="G150" s="62">
        <f t="shared" ref="G150" si="126">G151+G152</f>
        <v>285</v>
      </c>
      <c r="H150" s="73">
        <f t="shared" si="113"/>
        <v>260.51188299817187</v>
      </c>
      <c r="I150" s="73"/>
      <c r="J150" s="73">
        <f t="shared" si="114"/>
        <v>292.90853031860229</v>
      </c>
      <c r="K150" s="62"/>
      <c r="L150" s="16">
        <f t="shared" si="108"/>
        <v>285</v>
      </c>
      <c r="M150" s="20">
        <f t="shared" si="79"/>
        <v>0</v>
      </c>
      <c r="N150" s="23"/>
      <c r="O150" s="91">
        <f t="shared" ref="O150" si="127">O151+O152</f>
        <v>50</v>
      </c>
      <c r="P150" s="73">
        <f t="shared" si="115"/>
        <v>17.07017543859649</v>
      </c>
      <c r="Q150" s="73"/>
      <c r="R150" s="104">
        <f t="shared" ref="R150" si="128">R151+R152</f>
        <v>40</v>
      </c>
      <c r="S150" s="80">
        <f t="shared" si="116"/>
        <v>80</v>
      </c>
      <c r="T150" s="23"/>
      <c r="U150" s="24"/>
    </row>
    <row r="151" spans="1:21" ht="30">
      <c r="A151" s="18" t="s">
        <v>187</v>
      </c>
      <c r="B151" s="25" t="s">
        <v>188</v>
      </c>
      <c r="C151" s="26">
        <v>34</v>
      </c>
      <c r="D151" s="26">
        <v>109.4</v>
      </c>
      <c r="E151" s="26">
        <v>102.4</v>
      </c>
      <c r="F151" s="26">
        <v>97.3</v>
      </c>
      <c r="G151" s="32">
        <v>285</v>
      </c>
      <c r="H151" s="23">
        <f t="shared" si="113"/>
        <v>260.51188299817187</v>
      </c>
      <c r="I151" s="26"/>
      <c r="J151" s="23">
        <f t="shared" si="114"/>
        <v>292.90853031860229</v>
      </c>
      <c r="K151" s="32"/>
      <c r="L151" s="16">
        <f t="shared" si="108"/>
        <v>285</v>
      </c>
      <c r="M151" s="20">
        <f t="shared" si="79"/>
        <v>0</v>
      </c>
      <c r="N151" s="26"/>
      <c r="O151" s="90">
        <v>50</v>
      </c>
      <c r="P151" s="23">
        <f t="shared" si="115"/>
        <v>17.07017543859649</v>
      </c>
      <c r="Q151" s="26"/>
      <c r="R151" s="103">
        <v>40</v>
      </c>
      <c r="S151" s="9">
        <f t="shared" si="116"/>
        <v>80</v>
      </c>
      <c r="T151" s="26"/>
      <c r="U151" s="24"/>
    </row>
    <row r="152" spans="1:21" ht="30">
      <c r="A152" s="18" t="s">
        <v>189</v>
      </c>
      <c r="B152" s="25" t="s">
        <v>72</v>
      </c>
      <c r="C152" s="26"/>
      <c r="D152" s="16"/>
      <c r="E152" s="16"/>
      <c r="F152" s="16"/>
      <c r="G152" s="33"/>
      <c r="H152" s="23" t="e">
        <f t="shared" si="113"/>
        <v>#DIV/0!</v>
      </c>
      <c r="I152" s="16"/>
      <c r="J152" s="23" t="e">
        <f t="shared" si="114"/>
        <v>#DIV/0!</v>
      </c>
      <c r="K152" s="33"/>
      <c r="L152" s="16">
        <f t="shared" si="108"/>
        <v>0</v>
      </c>
      <c r="M152" s="20">
        <f t="shared" si="79"/>
        <v>0</v>
      </c>
      <c r="N152" s="16"/>
      <c r="O152" s="89"/>
      <c r="P152" s="23" t="e">
        <f t="shared" si="115"/>
        <v>#DIV/0!</v>
      </c>
      <c r="Q152" s="16"/>
      <c r="R152" s="102"/>
      <c r="S152" s="9" t="e">
        <f t="shared" si="116"/>
        <v>#DIV/0!</v>
      </c>
      <c r="T152" s="16"/>
      <c r="U152" s="24"/>
    </row>
    <row r="153" spans="1:21" ht="19.5" customHeight="1">
      <c r="A153" s="18" t="s">
        <v>190</v>
      </c>
      <c r="B153" s="25" t="s">
        <v>191</v>
      </c>
      <c r="C153" s="23">
        <f>C154+C155</f>
        <v>133.69999999999999</v>
      </c>
      <c r="D153" s="23">
        <f t="shared" ref="D153:F153" si="129">D154+D155</f>
        <v>142.30000000000001</v>
      </c>
      <c r="E153" s="23">
        <f t="shared" si="129"/>
        <v>141.6</v>
      </c>
      <c r="F153" s="73">
        <f t="shared" si="129"/>
        <v>131.30000000000001</v>
      </c>
      <c r="G153" s="62">
        <f t="shared" ref="G153:K153" si="130">G154+G155</f>
        <v>71.800000000000011</v>
      </c>
      <c r="H153" s="73">
        <f t="shared" si="113"/>
        <v>50.456781447645824</v>
      </c>
      <c r="I153" s="73"/>
      <c r="J153" s="73">
        <f t="shared" si="114"/>
        <v>54.683929931454692</v>
      </c>
      <c r="K153" s="62">
        <f t="shared" si="130"/>
        <v>0</v>
      </c>
      <c r="L153" s="16">
        <f t="shared" si="108"/>
        <v>71.800000000000011</v>
      </c>
      <c r="M153" s="20">
        <f t="shared" si="79"/>
        <v>0</v>
      </c>
      <c r="N153" s="23"/>
      <c r="O153" s="91">
        <f t="shared" ref="O153" si="131">O154+O155</f>
        <v>71.300000000000011</v>
      </c>
      <c r="P153" s="73">
        <f t="shared" si="115"/>
        <v>130.38565459610027</v>
      </c>
      <c r="Q153" s="73"/>
      <c r="R153" s="104">
        <f t="shared" ref="R153" si="132">R154+R155</f>
        <v>71.300000000000011</v>
      </c>
      <c r="S153" s="80">
        <f t="shared" si="116"/>
        <v>100</v>
      </c>
      <c r="T153" s="23"/>
      <c r="U153" s="24"/>
    </row>
    <row r="154" spans="1:21">
      <c r="A154" s="18" t="s">
        <v>192</v>
      </c>
      <c r="B154" s="25" t="s">
        <v>193</v>
      </c>
      <c r="C154" s="26">
        <v>12.7</v>
      </c>
      <c r="D154" s="16">
        <v>36.700000000000003</v>
      </c>
      <c r="E154" s="16">
        <v>36</v>
      </c>
      <c r="F154" s="16">
        <v>36.700000000000003</v>
      </c>
      <c r="G154" s="33">
        <v>36.6</v>
      </c>
      <c r="H154" s="23">
        <f t="shared" si="113"/>
        <v>99.727520435967293</v>
      </c>
      <c r="I154" s="16"/>
      <c r="J154" s="23">
        <f t="shared" si="114"/>
        <v>99.727520435967293</v>
      </c>
      <c r="K154" s="16"/>
      <c r="L154" s="16">
        <f t="shared" si="108"/>
        <v>36.6</v>
      </c>
      <c r="M154" s="20">
        <f t="shared" si="79"/>
        <v>0</v>
      </c>
      <c r="N154" s="16"/>
      <c r="O154" s="89">
        <v>36.1</v>
      </c>
      <c r="P154" s="23">
        <f t="shared" si="115"/>
        <v>36.198633879781426</v>
      </c>
      <c r="Q154" s="16"/>
      <c r="R154" s="102">
        <v>36.1</v>
      </c>
      <c r="S154" s="9">
        <f t="shared" si="116"/>
        <v>100</v>
      </c>
      <c r="T154" s="16"/>
      <c r="U154" s="24"/>
    </row>
    <row r="155" spans="1:21" ht="30">
      <c r="A155" s="18" t="s">
        <v>194</v>
      </c>
      <c r="B155" s="25" t="s">
        <v>72</v>
      </c>
      <c r="C155" s="26">
        <v>121</v>
      </c>
      <c r="D155" s="16">
        <v>105.6</v>
      </c>
      <c r="E155" s="16">
        <v>105.6</v>
      </c>
      <c r="F155" s="16">
        <v>94.6</v>
      </c>
      <c r="G155" s="33">
        <v>35.200000000000003</v>
      </c>
      <c r="H155" s="23">
        <f t="shared" si="113"/>
        <v>33.333333333333336</v>
      </c>
      <c r="I155" s="16"/>
      <c r="J155" s="23">
        <f t="shared" si="114"/>
        <v>37.209302325581397</v>
      </c>
      <c r="K155" s="16"/>
      <c r="L155" s="16">
        <f t="shared" si="108"/>
        <v>35.200000000000003</v>
      </c>
      <c r="M155" s="20">
        <f t="shared" si="79"/>
        <v>0</v>
      </c>
      <c r="N155" s="16"/>
      <c r="O155" s="89">
        <v>35.200000000000003</v>
      </c>
      <c r="P155" s="23">
        <f t="shared" si="115"/>
        <v>94.600000000000009</v>
      </c>
      <c r="Q155" s="16"/>
      <c r="R155" s="102">
        <v>35.200000000000003</v>
      </c>
      <c r="S155" s="9">
        <f t="shared" si="116"/>
        <v>100</v>
      </c>
      <c r="T155" s="16"/>
      <c r="U155" s="24"/>
    </row>
    <row r="156" spans="1:21">
      <c r="A156" s="18" t="s">
        <v>195</v>
      </c>
      <c r="B156" s="25" t="s">
        <v>196</v>
      </c>
      <c r="C156" s="26">
        <v>129</v>
      </c>
      <c r="D156" s="36"/>
      <c r="E156" s="36"/>
      <c r="F156" s="36"/>
      <c r="G156" s="69"/>
      <c r="H156" s="23" t="e">
        <f t="shared" si="113"/>
        <v>#DIV/0!</v>
      </c>
      <c r="I156" s="36"/>
      <c r="J156" s="23" t="e">
        <f t="shared" si="114"/>
        <v>#DIV/0!</v>
      </c>
      <c r="K156" s="36"/>
      <c r="L156" s="16">
        <f t="shared" si="108"/>
        <v>0</v>
      </c>
      <c r="M156" s="20">
        <f t="shared" si="79"/>
        <v>0</v>
      </c>
      <c r="N156" s="36"/>
      <c r="O156" s="96"/>
      <c r="P156" s="23" t="e">
        <f t="shared" si="115"/>
        <v>#DIV/0!</v>
      </c>
      <c r="Q156" s="36"/>
      <c r="R156" s="109"/>
      <c r="S156" s="9" t="e">
        <f t="shared" si="116"/>
        <v>#DIV/0!</v>
      </c>
      <c r="T156" s="36"/>
      <c r="U156" s="24"/>
    </row>
    <row r="157" spans="1:21" ht="30">
      <c r="A157" s="18" t="s">
        <v>197</v>
      </c>
      <c r="B157" s="25" t="s">
        <v>198</v>
      </c>
      <c r="C157" s="23">
        <f>C158+C159</f>
        <v>2.5</v>
      </c>
      <c r="D157" s="23">
        <f t="shared" ref="D157:F157" si="133">D158+D159</f>
        <v>25</v>
      </c>
      <c r="E157" s="23">
        <f t="shared" si="133"/>
        <v>23.3</v>
      </c>
      <c r="F157" s="73">
        <f t="shared" si="133"/>
        <v>25</v>
      </c>
      <c r="G157" s="62">
        <f t="shared" ref="G157" si="134">G158+G159</f>
        <v>0</v>
      </c>
      <c r="H157" s="73">
        <f t="shared" si="113"/>
        <v>0</v>
      </c>
      <c r="I157" s="73"/>
      <c r="J157" s="73">
        <f t="shared" si="114"/>
        <v>0</v>
      </c>
      <c r="K157" s="23"/>
      <c r="L157" s="16">
        <f t="shared" si="108"/>
        <v>0</v>
      </c>
      <c r="M157" s="20">
        <f t="shared" si="79"/>
        <v>0</v>
      </c>
      <c r="N157" s="23"/>
      <c r="O157" s="91">
        <f t="shared" ref="O157" si="135">O158+O159</f>
        <v>0</v>
      </c>
      <c r="P157" s="73" t="e">
        <f t="shared" si="115"/>
        <v>#DIV/0!</v>
      </c>
      <c r="Q157" s="73"/>
      <c r="R157" s="104">
        <f t="shared" ref="R157" si="136">R158+R159</f>
        <v>0</v>
      </c>
      <c r="S157" s="80" t="e">
        <f t="shared" si="116"/>
        <v>#DIV/0!</v>
      </c>
      <c r="T157" s="23"/>
      <c r="U157" s="24"/>
    </row>
    <row r="158" spans="1:21" ht="30">
      <c r="A158" s="18" t="s">
        <v>199</v>
      </c>
      <c r="B158" s="25" t="s">
        <v>200</v>
      </c>
      <c r="C158" s="26">
        <v>2.5</v>
      </c>
      <c r="D158" s="16">
        <v>25</v>
      </c>
      <c r="E158" s="16">
        <v>23.3</v>
      </c>
      <c r="F158" s="16">
        <v>25</v>
      </c>
      <c r="G158" s="33"/>
      <c r="H158" s="23">
        <f t="shared" si="113"/>
        <v>0</v>
      </c>
      <c r="I158" s="16"/>
      <c r="J158" s="23">
        <f t="shared" si="114"/>
        <v>0</v>
      </c>
      <c r="K158" s="16"/>
      <c r="L158" s="16">
        <f t="shared" si="108"/>
        <v>0</v>
      </c>
      <c r="M158" s="20">
        <f t="shared" si="79"/>
        <v>0</v>
      </c>
      <c r="N158" s="16"/>
      <c r="O158" s="89">
        <v>0</v>
      </c>
      <c r="P158" s="23" t="e">
        <f t="shared" si="115"/>
        <v>#DIV/0!</v>
      </c>
      <c r="Q158" s="16"/>
      <c r="R158" s="102">
        <v>0</v>
      </c>
      <c r="S158" s="9" t="e">
        <f t="shared" si="116"/>
        <v>#DIV/0!</v>
      </c>
      <c r="T158" s="16"/>
    </row>
    <row r="159" spans="1:21" ht="30">
      <c r="A159" s="18" t="s">
        <v>201</v>
      </c>
      <c r="B159" s="25" t="s">
        <v>72</v>
      </c>
      <c r="C159" s="26"/>
      <c r="D159" s="16"/>
      <c r="E159" s="16"/>
      <c r="F159" s="16"/>
      <c r="G159" s="33"/>
      <c r="H159" s="23" t="e">
        <f t="shared" si="113"/>
        <v>#DIV/0!</v>
      </c>
      <c r="I159" s="16"/>
      <c r="J159" s="23" t="e">
        <f t="shared" si="114"/>
        <v>#DIV/0!</v>
      </c>
      <c r="K159" s="16"/>
      <c r="L159" s="16">
        <f t="shared" si="108"/>
        <v>0</v>
      </c>
      <c r="M159" s="20">
        <f t="shared" si="79"/>
        <v>0</v>
      </c>
      <c r="N159" s="16"/>
      <c r="O159" s="89"/>
      <c r="P159" s="23" t="e">
        <f t="shared" si="115"/>
        <v>#DIV/0!</v>
      </c>
      <c r="Q159" s="16"/>
      <c r="R159" s="102"/>
      <c r="S159" s="9" t="e">
        <f t="shared" si="116"/>
        <v>#DIV/0!</v>
      </c>
      <c r="T159" s="16"/>
    </row>
    <row r="160" spans="1:21" ht="30">
      <c r="A160" s="18" t="s">
        <v>202</v>
      </c>
      <c r="B160" s="25" t="s">
        <v>203</v>
      </c>
      <c r="C160" s="23">
        <f>C161+C162</f>
        <v>42</v>
      </c>
      <c r="D160" s="23">
        <f t="shared" ref="D160:G160" si="137">D161+D162</f>
        <v>38.4</v>
      </c>
      <c r="E160" s="23">
        <f t="shared" si="137"/>
        <v>20.8</v>
      </c>
      <c r="F160" s="73">
        <f t="shared" si="137"/>
        <v>38.4</v>
      </c>
      <c r="G160" s="73">
        <f t="shared" si="137"/>
        <v>87</v>
      </c>
      <c r="H160" s="73">
        <f t="shared" si="113"/>
        <v>226.5625</v>
      </c>
      <c r="I160" s="73"/>
      <c r="J160" s="73">
        <f t="shared" si="114"/>
        <v>226.5625</v>
      </c>
      <c r="K160" s="23"/>
      <c r="L160" s="16">
        <f t="shared" si="108"/>
        <v>87</v>
      </c>
      <c r="M160" s="20">
        <f t="shared" si="79"/>
        <v>0</v>
      </c>
      <c r="N160" s="23"/>
      <c r="O160" s="91">
        <f t="shared" ref="O160" si="138">O161+O162</f>
        <v>83</v>
      </c>
      <c r="P160" s="73">
        <f t="shared" si="115"/>
        <v>36.634482758620692</v>
      </c>
      <c r="Q160" s="73"/>
      <c r="R160" s="104">
        <f t="shared" ref="R160" si="139">R161+R162</f>
        <v>83</v>
      </c>
      <c r="S160" s="80">
        <f t="shared" si="116"/>
        <v>100</v>
      </c>
      <c r="T160" s="23"/>
    </row>
    <row r="161" spans="1:20">
      <c r="A161" s="18" t="s">
        <v>204</v>
      </c>
      <c r="B161" s="25" t="s">
        <v>205</v>
      </c>
      <c r="C161" s="26">
        <v>0.4</v>
      </c>
      <c r="D161" s="16">
        <v>3.4</v>
      </c>
      <c r="E161" s="16"/>
      <c r="F161" s="16">
        <v>35</v>
      </c>
      <c r="G161" s="33">
        <v>87</v>
      </c>
      <c r="H161" s="23">
        <f t="shared" si="113"/>
        <v>2558.8235294117649</v>
      </c>
      <c r="I161" s="16"/>
      <c r="J161" s="23">
        <f t="shared" si="114"/>
        <v>248.57142857142858</v>
      </c>
      <c r="K161" s="16"/>
      <c r="L161" s="16">
        <f t="shared" si="108"/>
        <v>87</v>
      </c>
      <c r="M161" s="20">
        <f t="shared" si="79"/>
        <v>0</v>
      </c>
      <c r="N161" s="16"/>
      <c r="O161" s="89">
        <v>83</v>
      </c>
      <c r="P161" s="23">
        <f t="shared" si="115"/>
        <v>33.390804597701148</v>
      </c>
      <c r="Q161" s="16"/>
      <c r="R161" s="102">
        <v>83</v>
      </c>
      <c r="S161" s="9">
        <f t="shared" si="116"/>
        <v>100</v>
      </c>
      <c r="T161" s="16"/>
    </row>
    <row r="162" spans="1:20" ht="30">
      <c r="A162" s="18" t="s">
        <v>206</v>
      </c>
      <c r="B162" s="25" t="s">
        <v>207</v>
      </c>
      <c r="C162" s="26">
        <v>41.6</v>
      </c>
      <c r="D162" s="16">
        <v>35</v>
      </c>
      <c r="E162" s="16">
        <v>20.8</v>
      </c>
      <c r="F162" s="16">
        <v>3.4</v>
      </c>
      <c r="G162" s="33"/>
      <c r="H162" s="23">
        <f t="shared" si="113"/>
        <v>0</v>
      </c>
      <c r="I162" s="16"/>
      <c r="J162" s="23">
        <f t="shared" si="114"/>
        <v>0</v>
      </c>
      <c r="K162" s="16"/>
      <c r="L162" s="16">
        <f t="shared" si="108"/>
        <v>0</v>
      </c>
      <c r="M162" s="20">
        <f t="shared" si="79"/>
        <v>0</v>
      </c>
      <c r="N162" s="16"/>
      <c r="O162" s="89"/>
      <c r="P162" s="23" t="e">
        <f t="shared" si="115"/>
        <v>#DIV/0!</v>
      </c>
      <c r="Q162" s="16"/>
      <c r="R162" s="102"/>
      <c r="S162" s="9" t="e">
        <f t="shared" si="116"/>
        <v>#DIV/0!</v>
      </c>
      <c r="T162" s="16"/>
    </row>
    <row r="163" spans="1:20" ht="45">
      <c r="A163" s="18" t="s">
        <v>208</v>
      </c>
      <c r="B163" s="25" t="s">
        <v>209</v>
      </c>
      <c r="C163" s="26"/>
      <c r="D163" s="36"/>
      <c r="E163" s="36"/>
      <c r="F163" s="36"/>
      <c r="G163" s="69"/>
      <c r="H163" s="23" t="e">
        <f t="shared" si="113"/>
        <v>#DIV/0!</v>
      </c>
      <c r="I163" s="36"/>
      <c r="J163" s="23" t="e">
        <f t="shared" si="114"/>
        <v>#DIV/0!</v>
      </c>
      <c r="K163" s="36"/>
      <c r="L163" s="16">
        <f t="shared" si="108"/>
        <v>0</v>
      </c>
      <c r="M163" s="20">
        <f t="shared" si="79"/>
        <v>0</v>
      </c>
      <c r="N163" s="36"/>
      <c r="O163" s="96"/>
      <c r="P163" s="23" t="e">
        <f t="shared" si="115"/>
        <v>#DIV/0!</v>
      </c>
      <c r="Q163" s="36"/>
      <c r="R163" s="109"/>
      <c r="S163" s="9" t="e">
        <f t="shared" si="116"/>
        <v>#DIV/0!</v>
      </c>
      <c r="T163" s="36"/>
    </row>
    <row r="164" spans="1:20">
      <c r="A164" s="18" t="s">
        <v>210</v>
      </c>
      <c r="B164" s="25" t="s">
        <v>211</v>
      </c>
      <c r="C164" s="26"/>
      <c r="D164" s="16">
        <v>5</v>
      </c>
      <c r="E164" s="16"/>
      <c r="F164" s="16">
        <v>5</v>
      </c>
      <c r="G164" s="33"/>
      <c r="H164" s="23">
        <f t="shared" si="113"/>
        <v>0</v>
      </c>
      <c r="I164" s="16"/>
      <c r="J164" s="23">
        <f t="shared" si="114"/>
        <v>0</v>
      </c>
      <c r="K164" s="16"/>
      <c r="L164" s="16">
        <f t="shared" si="108"/>
        <v>0</v>
      </c>
      <c r="M164" s="20">
        <f t="shared" si="79"/>
        <v>0</v>
      </c>
      <c r="N164" s="16"/>
      <c r="O164" s="89"/>
      <c r="P164" s="23" t="e">
        <f t="shared" si="115"/>
        <v>#DIV/0!</v>
      </c>
      <c r="Q164" s="16"/>
      <c r="R164" s="102"/>
      <c r="S164" s="9" t="e">
        <f t="shared" si="116"/>
        <v>#DIV/0!</v>
      </c>
      <c r="T164" s="16"/>
    </row>
    <row r="165" spans="1:20">
      <c r="A165" s="18" t="s">
        <v>212</v>
      </c>
      <c r="B165" s="25" t="s">
        <v>213</v>
      </c>
      <c r="C165" s="26"/>
      <c r="D165" s="16"/>
      <c r="E165" s="16"/>
      <c r="F165" s="16"/>
      <c r="G165" s="33"/>
      <c r="H165" s="23" t="e">
        <f t="shared" si="113"/>
        <v>#DIV/0!</v>
      </c>
      <c r="I165" s="16"/>
      <c r="J165" s="23" t="e">
        <f t="shared" si="114"/>
        <v>#DIV/0!</v>
      </c>
      <c r="K165" s="16"/>
      <c r="L165" s="16">
        <f t="shared" si="108"/>
        <v>0</v>
      </c>
      <c r="M165" s="20">
        <f t="shared" si="79"/>
        <v>0</v>
      </c>
      <c r="N165" s="16"/>
      <c r="O165" s="89"/>
      <c r="P165" s="23" t="e">
        <f t="shared" si="115"/>
        <v>#DIV/0!</v>
      </c>
      <c r="Q165" s="16"/>
      <c r="R165" s="102"/>
      <c r="S165" s="9" t="e">
        <f t="shared" si="116"/>
        <v>#DIV/0!</v>
      </c>
      <c r="T165" s="16"/>
    </row>
    <row r="166" spans="1:20" ht="30">
      <c r="A166" s="18" t="s">
        <v>214</v>
      </c>
      <c r="B166" s="25" t="s">
        <v>215</v>
      </c>
      <c r="C166" s="26"/>
      <c r="D166" s="16"/>
      <c r="E166" s="16"/>
      <c r="F166" s="16"/>
      <c r="G166" s="33"/>
      <c r="H166" s="23" t="e">
        <f t="shared" si="113"/>
        <v>#DIV/0!</v>
      </c>
      <c r="I166" s="16"/>
      <c r="J166" s="23" t="e">
        <f t="shared" si="114"/>
        <v>#DIV/0!</v>
      </c>
      <c r="K166" s="16"/>
      <c r="L166" s="16">
        <f t="shared" si="108"/>
        <v>0</v>
      </c>
      <c r="M166" s="20">
        <f t="shared" si="79"/>
        <v>0</v>
      </c>
      <c r="N166" s="16"/>
      <c r="O166" s="89"/>
      <c r="P166" s="23" t="e">
        <f t="shared" si="115"/>
        <v>#DIV/0!</v>
      </c>
      <c r="Q166" s="16"/>
      <c r="R166" s="102"/>
      <c r="S166" s="9" t="e">
        <f t="shared" si="116"/>
        <v>#DIV/0!</v>
      </c>
      <c r="T166" s="16"/>
    </row>
    <row r="167" spans="1:20" ht="30">
      <c r="A167" s="18" t="s">
        <v>216</v>
      </c>
      <c r="B167" s="25" t="s">
        <v>217</v>
      </c>
      <c r="C167" s="26">
        <v>250</v>
      </c>
      <c r="D167" s="16"/>
      <c r="E167" s="16"/>
      <c r="F167" s="16"/>
      <c r="G167" s="33"/>
      <c r="H167" s="23" t="e">
        <f t="shared" si="113"/>
        <v>#DIV/0!</v>
      </c>
      <c r="I167" s="16"/>
      <c r="J167" s="23" t="e">
        <f t="shared" si="114"/>
        <v>#DIV/0!</v>
      </c>
      <c r="K167" s="16"/>
      <c r="L167" s="16">
        <f t="shared" si="108"/>
        <v>0</v>
      </c>
      <c r="M167" s="20">
        <f t="shared" si="79"/>
        <v>0</v>
      </c>
      <c r="N167" s="16"/>
      <c r="O167" s="89"/>
      <c r="P167" s="23" t="e">
        <f t="shared" si="115"/>
        <v>#DIV/0!</v>
      </c>
      <c r="Q167" s="16"/>
      <c r="R167" s="102"/>
      <c r="S167" s="9" t="e">
        <f t="shared" si="116"/>
        <v>#DIV/0!</v>
      </c>
      <c r="T167" s="16"/>
    </row>
    <row r="168" spans="1:20" ht="103.5" customHeight="1">
      <c r="A168" s="18" t="s">
        <v>218</v>
      </c>
      <c r="B168" s="25" t="s">
        <v>219</v>
      </c>
      <c r="C168" s="26">
        <v>293.2</v>
      </c>
      <c r="D168" s="16">
        <v>346.8</v>
      </c>
      <c r="E168" s="16">
        <v>343.2</v>
      </c>
      <c r="F168" s="16">
        <v>346.8</v>
      </c>
      <c r="G168" s="33">
        <v>32.299999999999997</v>
      </c>
      <c r="H168" s="23">
        <f t="shared" si="113"/>
        <v>9.3137254901960773</v>
      </c>
      <c r="I168" s="16"/>
      <c r="J168" s="23">
        <f t="shared" si="114"/>
        <v>9.3137254901960773</v>
      </c>
      <c r="K168" s="16"/>
      <c r="L168" s="16">
        <f t="shared" si="108"/>
        <v>32.299999999999997</v>
      </c>
      <c r="M168" s="20">
        <f t="shared" si="79"/>
        <v>0</v>
      </c>
      <c r="N168" s="16"/>
      <c r="O168" s="89">
        <v>35.4</v>
      </c>
      <c r="P168" s="23">
        <f t="shared" si="115"/>
        <v>380.08421052631581</v>
      </c>
      <c r="Q168" s="16"/>
      <c r="R168" s="102">
        <v>35.4</v>
      </c>
      <c r="S168" s="9">
        <f t="shared" si="116"/>
        <v>100</v>
      </c>
      <c r="T168" s="16"/>
    </row>
    <row r="169" spans="1:20" ht="30">
      <c r="A169" s="18" t="s">
        <v>220</v>
      </c>
      <c r="B169" s="25" t="s">
        <v>221</v>
      </c>
      <c r="C169" s="26"/>
      <c r="D169" s="16"/>
      <c r="E169" s="16"/>
      <c r="F169" s="16"/>
      <c r="G169" s="33"/>
      <c r="H169" s="23" t="e">
        <f t="shared" si="113"/>
        <v>#DIV/0!</v>
      </c>
      <c r="I169" s="16"/>
      <c r="J169" s="23" t="e">
        <f t="shared" si="114"/>
        <v>#DIV/0!</v>
      </c>
      <c r="K169" s="16"/>
      <c r="L169" s="16">
        <f t="shared" si="108"/>
        <v>0</v>
      </c>
      <c r="M169" s="20">
        <f t="shared" si="79"/>
        <v>0</v>
      </c>
      <c r="N169" s="16"/>
      <c r="O169" s="89"/>
      <c r="P169" s="23" t="e">
        <f t="shared" si="115"/>
        <v>#DIV/0!</v>
      </c>
      <c r="Q169" s="16"/>
      <c r="R169" s="102"/>
      <c r="S169" s="9" t="e">
        <f t="shared" si="116"/>
        <v>#DIV/0!</v>
      </c>
      <c r="T169" s="16"/>
    </row>
    <row r="170" spans="1:20" ht="45">
      <c r="A170" s="18" t="s">
        <v>222</v>
      </c>
      <c r="B170" s="25" t="s">
        <v>132</v>
      </c>
      <c r="C170" s="26"/>
      <c r="D170" s="16"/>
      <c r="E170" s="16"/>
      <c r="F170" s="16"/>
      <c r="G170" s="33"/>
      <c r="H170" s="23" t="e">
        <f t="shared" si="113"/>
        <v>#DIV/0!</v>
      </c>
      <c r="I170" s="16"/>
      <c r="J170" s="23" t="e">
        <f t="shared" si="114"/>
        <v>#DIV/0!</v>
      </c>
      <c r="K170" s="16"/>
      <c r="L170" s="16">
        <f t="shared" si="108"/>
        <v>0</v>
      </c>
      <c r="M170" s="20">
        <f t="shared" si="79"/>
        <v>0</v>
      </c>
      <c r="N170" s="16"/>
      <c r="O170" s="89"/>
      <c r="P170" s="23" t="e">
        <f t="shared" si="115"/>
        <v>#DIV/0!</v>
      </c>
      <c r="Q170" s="16"/>
      <c r="R170" s="102"/>
      <c r="S170" s="9" t="e">
        <f t="shared" si="116"/>
        <v>#DIV/0!</v>
      </c>
      <c r="T170" s="16"/>
    </row>
    <row r="171" spans="1:20">
      <c r="A171" s="18" t="s">
        <v>223</v>
      </c>
      <c r="B171" s="25" t="s">
        <v>123</v>
      </c>
      <c r="C171" s="26"/>
      <c r="D171" s="16"/>
      <c r="E171" s="16"/>
      <c r="F171" s="16"/>
      <c r="G171" s="33"/>
      <c r="H171" s="23" t="e">
        <f t="shared" si="113"/>
        <v>#DIV/0!</v>
      </c>
      <c r="I171" s="16"/>
      <c r="J171" s="23" t="e">
        <f t="shared" si="114"/>
        <v>#DIV/0!</v>
      </c>
      <c r="K171" s="16"/>
      <c r="L171" s="16">
        <f t="shared" si="108"/>
        <v>0</v>
      </c>
      <c r="M171" s="20">
        <f t="shared" si="79"/>
        <v>0</v>
      </c>
      <c r="N171" s="16"/>
      <c r="O171" s="89"/>
      <c r="P171" s="23" t="e">
        <f t="shared" si="115"/>
        <v>#DIV/0!</v>
      </c>
      <c r="Q171" s="16"/>
      <c r="R171" s="102"/>
      <c r="S171" s="9" t="e">
        <f t="shared" si="116"/>
        <v>#DIV/0!</v>
      </c>
      <c r="T171" s="16"/>
    </row>
    <row r="172" spans="1:20">
      <c r="A172" s="18" t="s">
        <v>224</v>
      </c>
      <c r="B172" s="25" t="s">
        <v>225</v>
      </c>
      <c r="C172" s="23">
        <f>SUM(C173:C204)</f>
        <v>854.60000000000014</v>
      </c>
      <c r="D172" s="23">
        <f>SUM(D173:D204)</f>
        <v>754.80000000000007</v>
      </c>
      <c r="E172" s="23">
        <f>SUM(E173:E204)</f>
        <v>671.3</v>
      </c>
      <c r="F172" s="73">
        <f t="shared" ref="F172" si="140">SUM(F173:F204)</f>
        <v>752.8</v>
      </c>
      <c r="G172" s="62">
        <f t="shared" ref="G172:K172" si="141">SUM(G173:G204)</f>
        <v>796.05</v>
      </c>
      <c r="H172" s="73">
        <f t="shared" si="113"/>
        <v>105.46502384737677</v>
      </c>
      <c r="I172" s="73"/>
      <c r="J172" s="73">
        <f t="shared" si="114"/>
        <v>105.7452178533475</v>
      </c>
      <c r="K172" s="62">
        <f t="shared" si="141"/>
        <v>0</v>
      </c>
      <c r="L172" s="16">
        <f t="shared" si="108"/>
        <v>796.05</v>
      </c>
      <c r="M172" s="20">
        <f t="shared" si="79"/>
        <v>0</v>
      </c>
      <c r="N172" s="23"/>
      <c r="O172" s="91">
        <f t="shared" ref="O172" si="142">SUM(O173:O204)</f>
        <v>277.5</v>
      </c>
      <c r="P172" s="73">
        <f t="shared" si="115"/>
        <v>262.42321462219712</v>
      </c>
      <c r="Q172" s="73"/>
      <c r="R172" s="104">
        <f t="shared" ref="R172" si="143">SUM(R173:R204)</f>
        <v>336.8</v>
      </c>
      <c r="S172" s="80">
        <f t="shared" si="116"/>
        <v>121.36936936936937</v>
      </c>
      <c r="T172" s="23"/>
    </row>
    <row r="173" spans="1:20" ht="28.5" customHeight="1">
      <c r="A173" s="18" t="s">
        <v>226</v>
      </c>
      <c r="B173" s="38" t="s">
        <v>227</v>
      </c>
      <c r="C173" s="26"/>
      <c r="D173" s="16"/>
      <c r="E173" s="16"/>
      <c r="F173" s="16"/>
      <c r="G173" s="33"/>
      <c r="H173" s="23" t="e">
        <f t="shared" si="113"/>
        <v>#DIV/0!</v>
      </c>
      <c r="I173" s="16"/>
      <c r="J173" s="23" t="e">
        <f t="shared" si="114"/>
        <v>#DIV/0!</v>
      </c>
      <c r="K173" s="16"/>
      <c r="L173" s="16">
        <f t="shared" si="108"/>
        <v>0</v>
      </c>
      <c r="M173" s="20">
        <f t="shared" si="79"/>
        <v>0</v>
      </c>
      <c r="N173" s="16"/>
      <c r="O173" s="89"/>
      <c r="P173" s="23" t="e">
        <f t="shared" si="115"/>
        <v>#DIV/0!</v>
      </c>
      <c r="Q173" s="16"/>
      <c r="R173" s="102"/>
      <c r="S173" s="9" t="e">
        <f t="shared" si="116"/>
        <v>#DIV/0!</v>
      </c>
      <c r="T173" s="16"/>
    </row>
    <row r="174" spans="1:20" ht="102">
      <c r="A174" s="18" t="s">
        <v>228</v>
      </c>
      <c r="B174" s="38" t="s">
        <v>229</v>
      </c>
      <c r="C174" s="26"/>
      <c r="D174" s="16"/>
      <c r="E174" s="16"/>
      <c r="F174" s="16"/>
      <c r="G174" s="33"/>
      <c r="H174" s="23" t="e">
        <f t="shared" si="113"/>
        <v>#DIV/0!</v>
      </c>
      <c r="I174" s="16"/>
      <c r="J174" s="23" t="e">
        <f t="shared" si="114"/>
        <v>#DIV/0!</v>
      </c>
      <c r="K174" s="16"/>
      <c r="L174" s="16">
        <f t="shared" si="108"/>
        <v>0</v>
      </c>
      <c r="M174" s="20">
        <f t="shared" ref="M174:M205" si="144">G174-L174</f>
        <v>0</v>
      </c>
      <c r="N174" s="16"/>
      <c r="O174" s="89"/>
      <c r="P174" s="23" t="e">
        <f t="shared" si="115"/>
        <v>#DIV/0!</v>
      </c>
      <c r="Q174" s="16"/>
      <c r="R174" s="102"/>
      <c r="S174" s="9" t="e">
        <f t="shared" si="116"/>
        <v>#DIV/0!</v>
      </c>
      <c r="T174" s="16"/>
    </row>
    <row r="175" spans="1:20" ht="25.5">
      <c r="A175" s="18" t="s">
        <v>230</v>
      </c>
      <c r="B175" s="38" t="s">
        <v>231</v>
      </c>
      <c r="C175" s="26"/>
      <c r="D175" s="34"/>
      <c r="E175" s="34"/>
      <c r="F175" s="34"/>
      <c r="G175" s="68"/>
      <c r="H175" s="23" t="e">
        <f t="shared" si="113"/>
        <v>#DIV/0!</v>
      </c>
      <c r="I175" s="34"/>
      <c r="J175" s="23" t="e">
        <f t="shared" si="114"/>
        <v>#DIV/0!</v>
      </c>
      <c r="K175" s="34"/>
      <c r="L175" s="16">
        <f t="shared" si="108"/>
        <v>0</v>
      </c>
      <c r="M175" s="20">
        <f t="shared" si="144"/>
        <v>0</v>
      </c>
      <c r="N175" s="34"/>
      <c r="O175" s="95"/>
      <c r="P175" s="23" t="e">
        <f t="shared" si="115"/>
        <v>#DIV/0!</v>
      </c>
      <c r="Q175" s="34"/>
      <c r="R175" s="108"/>
      <c r="S175" s="9" t="e">
        <f t="shared" si="116"/>
        <v>#DIV/0!</v>
      </c>
      <c r="T175" s="34"/>
    </row>
    <row r="176" spans="1:20">
      <c r="A176" s="18" t="s">
        <v>232</v>
      </c>
      <c r="B176" s="38" t="s">
        <v>233</v>
      </c>
      <c r="C176" s="26">
        <v>0.7</v>
      </c>
      <c r="D176" s="16"/>
      <c r="E176" s="16"/>
      <c r="F176" s="16"/>
      <c r="G176" s="33"/>
      <c r="H176" s="23" t="e">
        <f t="shared" si="113"/>
        <v>#DIV/0!</v>
      </c>
      <c r="I176" s="16"/>
      <c r="J176" s="23" t="e">
        <f t="shared" si="114"/>
        <v>#DIV/0!</v>
      </c>
      <c r="K176" s="16"/>
      <c r="L176" s="16">
        <f t="shared" si="108"/>
        <v>0</v>
      </c>
      <c r="M176" s="20">
        <f t="shared" si="144"/>
        <v>0</v>
      </c>
      <c r="N176" s="16"/>
      <c r="O176" s="89"/>
      <c r="P176" s="23" t="e">
        <f t="shared" si="115"/>
        <v>#DIV/0!</v>
      </c>
      <c r="Q176" s="16"/>
      <c r="R176" s="102"/>
      <c r="S176" s="9" t="e">
        <f t="shared" si="116"/>
        <v>#DIV/0!</v>
      </c>
      <c r="T176" s="16"/>
    </row>
    <row r="177" spans="1:20" ht="46.5" customHeight="1">
      <c r="A177" s="18" t="s">
        <v>234</v>
      </c>
      <c r="B177" s="38" t="s">
        <v>235</v>
      </c>
      <c r="C177" s="26">
        <v>6.8</v>
      </c>
      <c r="D177" s="16">
        <v>7</v>
      </c>
      <c r="E177" s="16">
        <v>4.3</v>
      </c>
      <c r="F177" s="16">
        <v>7</v>
      </c>
      <c r="G177" s="33">
        <v>8</v>
      </c>
      <c r="H177" s="23">
        <f t="shared" si="113"/>
        <v>114.28571428571428</v>
      </c>
      <c r="I177" s="16"/>
      <c r="J177" s="23">
        <f t="shared" si="114"/>
        <v>114.28571428571428</v>
      </c>
      <c r="K177" s="16"/>
      <c r="L177" s="16">
        <f t="shared" si="108"/>
        <v>8</v>
      </c>
      <c r="M177" s="20">
        <f t="shared" si="144"/>
        <v>0</v>
      </c>
      <c r="N177" s="16"/>
      <c r="O177" s="89">
        <v>8</v>
      </c>
      <c r="P177" s="23">
        <f t="shared" si="115"/>
        <v>7.0000000000000009</v>
      </c>
      <c r="Q177" s="16"/>
      <c r="R177" s="102">
        <v>8</v>
      </c>
      <c r="S177" s="9">
        <f t="shared" si="116"/>
        <v>100</v>
      </c>
      <c r="T177" s="16"/>
    </row>
    <row r="178" spans="1:20" ht="25.5">
      <c r="A178" s="18" t="s">
        <v>236</v>
      </c>
      <c r="B178" s="38" t="s">
        <v>237</v>
      </c>
      <c r="C178" s="26"/>
      <c r="D178" s="16">
        <v>8.6999999999999993</v>
      </c>
      <c r="E178" s="16">
        <v>8.6</v>
      </c>
      <c r="F178" s="16"/>
      <c r="G178" s="33"/>
      <c r="H178" s="23">
        <f t="shared" si="113"/>
        <v>0</v>
      </c>
      <c r="I178" s="16"/>
      <c r="J178" s="23" t="e">
        <f t="shared" si="114"/>
        <v>#DIV/0!</v>
      </c>
      <c r="K178" s="16"/>
      <c r="L178" s="16">
        <f t="shared" si="108"/>
        <v>0</v>
      </c>
      <c r="M178" s="20">
        <f t="shared" si="144"/>
        <v>0</v>
      </c>
      <c r="N178" s="16"/>
      <c r="O178" s="89"/>
      <c r="P178" s="23" t="e">
        <f t="shared" si="115"/>
        <v>#DIV/0!</v>
      </c>
      <c r="Q178" s="16"/>
      <c r="R178" s="102"/>
      <c r="S178" s="9" t="e">
        <f t="shared" si="116"/>
        <v>#DIV/0!</v>
      </c>
      <c r="T178" s="16"/>
    </row>
    <row r="179" spans="1:20" ht="25.5">
      <c r="A179" s="18">
        <v>3.5</v>
      </c>
      <c r="B179" s="38" t="s">
        <v>238</v>
      </c>
      <c r="C179" s="26">
        <v>2</v>
      </c>
      <c r="D179" s="16">
        <v>4</v>
      </c>
      <c r="E179" s="16">
        <v>1.4</v>
      </c>
      <c r="F179" s="16">
        <v>4</v>
      </c>
      <c r="G179" s="33">
        <v>4</v>
      </c>
      <c r="H179" s="23">
        <f t="shared" si="113"/>
        <v>100</v>
      </c>
      <c r="I179" s="16"/>
      <c r="J179" s="23">
        <f t="shared" si="114"/>
        <v>100</v>
      </c>
      <c r="K179" s="16"/>
      <c r="L179" s="16">
        <f t="shared" si="108"/>
        <v>4</v>
      </c>
      <c r="M179" s="20">
        <f t="shared" si="144"/>
        <v>0</v>
      </c>
      <c r="N179" s="16"/>
      <c r="O179" s="89">
        <v>4</v>
      </c>
      <c r="P179" s="23">
        <f t="shared" si="115"/>
        <v>4</v>
      </c>
      <c r="Q179" s="16"/>
      <c r="R179" s="102">
        <v>4</v>
      </c>
      <c r="S179" s="9">
        <f t="shared" si="116"/>
        <v>100</v>
      </c>
      <c r="T179" s="16"/>
    </row>
    <row r="180" spans="1:20" ht="27.75" customHeight="1">
      <c r="A180" s="18" t="s">
        <v>239</v>
      </c>
      <c r="B180" s="38" t="s">
        <v>240</v>
      </c>
      <c r="C180" s="26">
        <v>67.3</v>
      </c>
      <c r="D180" s="16">
        <v>73.400000000000006</v>
      </c>
      <c r="E180" s="16">
        <v>67.8</v>
      </c>
      <c r="F180" s="16">
        <v>73.400000000000006</v>
      </c>
      <c r="G180" s="33">
        <v>69.97</v>
      </c>
      <c r="H180" s="23">
        <f t="shared" si="113"/>
        <v>95.326975476839223</v>
      </c>
      <c r="I180" s="16"/>
      <c r="J180" s="23">
        <f t="shared" si="114"/>
        <v>95.326975476839223</v>
      </c>
      <c r="K180" s="16"/>
      <c r="L180" s="16">
        <f t="shared" si="108"/>
        <v>69.97</v>
      </c>
      <c r="M180" s="20">
        <f t="shared" si="144"/>
        <v>0</v>
      </c>
      <c r="N180" s="16"/>
      <c r="O180" s="89">
        <v>70.400000000000006</v>
      </c>
      <c r="P180" s="23">
        <f t="shared" si="115"/>
        <v>73.851079033871684</v>
      </c>
      <c r="Q180" s="16"/>
      <c r="R180" s="102">
        <v>70.400000000000006</v>
      </c>
      <c r="S180" s="9">
        <f t="shared" si="116"/>
        <v>100</v>
      </c>
      <c r="T180" s="16"/>
    </row>
    <row r="181" spans="1:20" ht="25.5">
      <c r="A181" s="18" t="s">
        <v>241</v>
      </c>
      <c r="B181" s="38" t="s">
        <v>242</v>
      </c>
      <c r="C181" s="26"/>
      <c r="D181" s="16"/>
      <c r="E181" s="16"/>
      <c r="F181" s="16"/>
      <c r="G181" s="33"/>
      <c r="H181" s="23" t="e">
        <f t="shared" si="113"/>
        <v>#DIV/0!</v>
      </c>
      <c r="I181" s="16"/>
      <c r="J181" s="23" t="e">
        <f t="shared" si="114"/>
        <v>#DIV/0!</v>
      </c>
      <c r="K181" s="16"/>
      <c r="L181" s="16">
        <f t="shared" si="108"/>
        <v>0</v>
      </c>
      <c r="M181" s="20">
        <f t="shared" si="144"/>
        <v>0</v>
      </c>
      <c r="N181" s="16"/>
      <c r="O181" s="89"/>
      <c r="P181" s="23" t="e">
        <f t="shared" si="115"/>
        <v>#DIV/0!</v>
      </c>
      <c r="Q181" s="16"/>
      <c r="R181" s="102"/>
      <c r="S181" s="9" t="e">
        <f t="shared" si="116"/>
        <v>#DIV/0!</v>
      </c>
      <c r="T181" s="16"/>
    </row>
    <row r="182" spans="1:20" ht="25.5">
      <c r="A182" s="18" t="s">
        <v>243</v>
      </c>
      <c r="B182" s="38" t="s">
        <v>244</v>
      </c>
      <c r="C182" s="26">
        <v>3.9</v>
      </c>
      <c r="D182" s="16">
        <v>4</v>
      </c>
      <c r="E182" s="16"/>
      <c r="F182" s="16">
        <v>4</v>
      </c>
      <c r="G182" s="33">
        <v>4</v>
      </c>
      <c r="H182" s="23">
        <f t="shared" si="113"/>
        <v>100</v>
      </c>
      <c r="I182" s="16"/>
      <c r="J182" s="23">
        <f t="shared" si="114"/>
        <v>100</v>
      </c>
      <c r="K182" s="16"/>
      <c r="L182" s="16">
        <f t="shared" si="108"/>
        <v>4</v>
      </c>
      <c r="M182" s="20">
        <f t="shared" si="144"/>
        <v>0</v>
      </c>
      <c r="N182" s="16"/>
      <c r="O182" s="89">
        <v>4</v>
      </c>
      <c r="P182" s="23">
        <f t="shared" si="115"/>
        <v>4</v>
      </c>
      <c r="Q182" s="16"/>
      <c r="R182" s="102">
        <v>4</v>
      </c>
      <c r="S182" s="9">
        <f t="shared" si="116"/>
        <v>100</v>
      </c>
      <c r="T182" s="16"/>
    </row>
    <row r="183" spans="1:20" ht="25.5">
      <c r="A183" s="18" t="s">
        <v>245</v>
      </c>
      <c r="B183" s="38" t="s">
        <v>246</v>
      </c>
      <c r="C183" s="26">
        <v>9.1999999999999993</v>
      </c>
      <c r="D183" s="16"/>
      <c r="E183" s="16">
        <v>3</v>
      </c>
      <c r="F183" s="16"/>
      <c r="G183" s="33"/>
      <c r="H183" s="23" t="e">
        <f t="shared" si="113"/>
        <v>#DIV/0!</v>
      </c>
      <c r="I183" s="16"/>
      <c r="J183" s="23" t="e">
        <f t="shared" si="114"/>
        <v>#DIV/0!</v>
      </c>
      <c r="K183" s="16"/>
      <c r="L183" s="16">
        <f t="shared" si="108"/>
        <v>0</v>
      </c>
      <c r="M183" s="20">
        <f t="shared" si="144"/>
        <v>0</v>
      </c>
      <c r="N183" s="16"/>
      <c r="O183" s="89"/>
      <c r="P183" s="23" t="e">
        <f t="shared" si="115"/>
        <v>#DIV/0!</v>
      </c>
      <c r="Q183" s="16"/>
      <c r="R183" s="102"/>
      <c r="S183" s="9" t="e">
        <f t="shared" si="116"/>
        <v>#DIV/0!</v>
      </c>
      <c r="T183" s="16"/>
    </row>
    <row r="184" spans="1:20">
      <c r="A184" s="18" t="s">
        <v>247</v>
      </c>
      <c r="B184" s="38" t="s">
        <v>248</v>
      </c>
      <c r="C184" s="26">
        <v>18.3</v>
      </c>
      <c r="D184" s="16">
        <v>32</v>
      </c>
      <c r="E184" s="16">
        <v>25.4</v>
      </c>
      <c r="F184" s="16">
        <v>19</v>
      </c>
      <c r="G184" s="33">
        <v>19</v>
      </c>
      <c r="H184" s="23">
        <f t="shared" si="113"/>
        <v>59.375</v>
      </c>
      <c r="I184" s="16"/>
      <c r="J184" s="23">
        <f t="shared" si="114"/>
        <v>100</v>
      </c>
      <c r="K184" s="16"/>
      <c r="L184" s="16">
        <f t="shared" si="108"/>
        <v>19</v>
      </c>
      <c r="M184" s="20">
        <f t="shared" si="144"/>
        <v>0</v>
      </c>
      <c r="N184" s="16"/>
      <c r="O184" s="89">
        <v>19</v>
      </c>
      <c r="P184" s="23">
        <f t="shared" si="115"/>
        <v>19</v>
      </c>
      <c r="Q184" s="16"/>
      <c r="R184" s="102">
        <v>19</v>
      </c>
      <c r="S184" s="9">
        <f t="shared" si="116"/>
        <v>100</v>
      </c>
      <c r="T184" s="16"/>
    </row>
    <row r="185" spans="1:20" ht="25.5">
      <c r="A185" s="18" t="s">
        <v>249</v>
      </c>
      <c r="B185" s="38" t="s">
        <v>250</v>
      </c>
      <c r="C185" s="26">
        <v>51.1</v>
      </c>
      <c r="D185" s="16">
        <v>28.3</v>
      </c>
      <c r="E185" s="16">
        <v>26.3</v>
      </c>
      <c r="F185" s="16">
        <v>37</v>
      </c>
      <c r="G185" s="33">
        <v>45</v>
      </c>
      <c r="H185" s="23">
        <f t="shared" si="113"/>
        <v>159.01060070671377</v>
      </c>
      <c r="I185" s="16"/>
      <c r="J185" s="23">
        <f t="shared" si="114"/>
        <v>121.62162162162163</v>
      </c>
      <c r="K185" s="16"/>
      <c r="L185" s="16">
        <f t="shared" si="108"/>
        <v>45</v>
      </c>
      <c r="M185" s="20">
        <f t="shared" si="144"/>
        <v>0</v>
      </c>
      <c r="N185" s="16"/>
      <c r="O185" s="89">
        <v>56.4</v>
      </c>
      <c r="P185" s="23">
        <f t="shared" si="115"/>
        <v>46.373333333333328</v>
      </c>
      <c r="Q185" s="16"/>
      <c r="R185" s="102">
        <v>56.4</v>
      </c>
      <c r="S185" s="9">
        <f t="shared" si="116"/>
        <v>100</v>
      </c>
      <c r="T185" s="16"/>
    </row>
    <row r="186" spans="1:20" ht="25.5">
      <c r="A186" s="18" t="s">
        <v>251</v>
      </c>
      <c r="B186" s="38" t="s">
        <v>252</v>
      </c>
      <c r="C186" s="26"/>
      <c r="D186" s="16">
        <v>5</v>
      </c>
      <c r="E186" s="16">
        <v>4.8</v>
      </c>
      <c r="F186" s="16">
        <v>5</v>
      </c>
      <c r="G186" s="33">
        <v>5</v>
      </c>
      <c r="H186" s="23">
        <f t="shared" si="113"/>
        <v>100</v>
      </c>
      <c r="I186" s="16"/>
      <c r="J186" s="23">
        <f t="shared" si="114"/>
        <v>100</v>
      </c>
      <c r="K186" s="16"/>
      <c r="L186" s="16">
        <f t="shared" si="108"/>
        <v>5</v>
      </c>
      <c r="M186" s="20">
        <f t="shared" si="144"/>
        <v>0</v>
      </c>
      <c r="N186" s="16"/>
      <c r="O186" s="89">
        <v>5</v>
      </c>
      <c r="P186" s="23">
        <f t="shared" si="115"/>
        <v>5</v>
      </c>
      <c r="Q186" s="16"/>
      <c r="R186" s="102">
        <v>5</v>
      </c>
      <c r="S186" s="9">
        <f t="shared" si="116"/>
        <v>100</v>
      </c>
      <c r="T186" s="16"/>
    </row>
    <row r="187" spans="1:20" ht="51">
      <c r="A187" s="18" t="s">
        <v>253</v>
      </c>
      <c r="B187" s="38" t="s">
        <v>254</v>
      </c>
      <c r="C187" s="26"/>
      <c r="D187" s="16"/>
      <c r="E187" s="16"/>
      <c r="F187" s="16"/>
      <c r="G187" s="33"/>
      <c r="H187" s="23" t="e">
        <f t="shared" si="113"/>
        <v>#DIV/0!</v>
      </c>
      <c r="I187" s="16"/>
      <c r="J187" s="23" t="e">
        <f t="shared" si="114"/>
        <v>#DIV/0!</v>
      </c>
      <c r="K187" s="16"/>
      <c r="L187" s="16">
        <f t="shared" si="108"/>
        <v>0</v>
      </c>
      <c r="M187" s="20">
        <f t="shared" si="144"/>
        <v>0</v>
      </c>
      <c r="N187" s="16"/>
      <c r="O187" s="89"/>
      <c r="P187" s="23" t="e">
        <f t="shared" si="115"/>
        <v>#DIV/0!</v>
      </c>
      <c r="Q187" s="16"/>
      <c r="R187" s="102"/>
      <c r="S187" s="9" t="e">
        <f t="shared" si="116"/>
        <v>#DIV/0!</v>
      </c>
      <c r="T187" s="16"/>
    </row>
    <row r="188" spans="1:20" ht="51">
      <c r="A188" s="18" t="s">
        <v>255</v>
      </c>
      <c r="B188" s="38" t="s">
        <v>256</v>
      </c>
      <c r="C188" s="26"/>
      <c r="D188" s="16"/>
      <c r="E188" s="16"/>
      <c r="F188" s="16"/>
      <c r="G188" s="33"/>
      <c r="H188" s="23" t="e">
        <f t="shared" si="113"/>
        <v>#DIV/0!</v>
      </c>
      <c r="I188" s="16"/>
      <c r="J188" s="23" t="e">
        <f t="shared" si="114"/>
        <v>#DIV/0!</v>
      </c>
      <c r="K188" s="16"/>
      <c r="L188" s="16">
        <f t="shared" si="108"/>
        <v>0</v>
      </c>
      <c r="M188" s="20">
        <f t="shared" si="144"/>
        <v>0</v>
      </c>
      <c r="N188" s="16"/>
      <c r="O188" s="89"/>
      <c r="P188" s="23" t="e">
        <f t="shared" si="115"/>
        <v>#DIV/0!</v>
      </c>
      <c r="Q188" s="16"/>
      <c r="R188" s="102"/>
      <c r="S188" s="9" t="e">
        <f t="shared" si="116"/>
        <v>#DIV/0!</v>
      </c>
      <c r="T188" s="16"/>
    </row>
    <row r="189" spans="1:20">
      <c r="A189" s="18" t="s">
        <v>257</v>
      </c>
      <c r="B189" s="38" t="s">
        <v>258</v>
      </c>
      <c r="C189" s="26"/>
      <c r="D189" s="16"/>
      <c r="E189" s="16"/>
      <c r="F189" s="16"/>
      <c r="G189" s="33"/>
      <c r="H189" s="23" t="e">
        <f t="shared" si="113"/>
        <v>#DIV/0!</v>
      </c>
      <c r="I189" s="16"/>
      <c r="J189" s="23" t="e">
        <f t="shared" si="114"/>
        <v>#DIV/0!</v>
      </c>
      <c r="K189" s="16"/>
      <c r="L189" s="16">
        <f t="shared" si="108"/>
        <v>0</v>
      </c>
      <c r="M189" s="20">
        <f t="shared" si="144"/>
        <v>0</v>
      </c>
      <c r="N189" s="16"/>
      <c r="O189" s="89"/>
      <c r="P189" s="23" t="e">
        <f t="shared" si="115"/>
        <v>#DIV/0!</v>
      </c>
      <c r="Q189" s="16"/>
      <c r="R189" s="102"/>
      <c r="S189" s="9" t="e">
        <f t="shared" si="116"/>
        <v>#DIV/0!</v>
      </c>
      <c r="T189" s="16"/>
    </row>
    <row r="190" spans="1:20">
      <c r="A190" s="18" t="s">
        <v>259</v>
      </c>
      <c r="B190" s="38" t="s">
        <v>260</v>
      </c>
      <c r="C190" s="26">
        <v>2.4</v>
      </c>
      <c r="D190" s="16">
        <v>1</v>
      </c>
      <c r="E190" s="16">
        <v>0</v>
      </c>
      <c r="F190" s="16">
        <v>1</v>
      </c>
      <c r="G190" s="33"/>
      <c r="H190" s="23">
        <f t="shared" si="113"/>
        <v>0</v>
      </c>
      <c r="I190" s="16"/>
      <c r="J190" s="23">
        <f t="shared" si="114"/>
        <v>0</v>
      </c>
      <c r="K190" s="16"/>
      <c r="L190" s="16">
        <f t="shared" si="108"/>
        <v>0</v>
      </c>
      <c r="M190" s="20">
        <f t="shared" si="144"/>
        <v>0</v>
      </c>
      <c r="N190" s="16"/>
      <c r="O190" s="89"/>
      <c r="P190" s="23" t="e">
        <f t="shared" si="115"/>
        <v>#DIV/0!</v>
      </c>
      <c r="Q190" s="16"/>
      <c r="R190" s="102"/>
      <c r="S190" s="9" t="e">
        <f t="shared" si="116"/>
        <v>#DIV/0!</v>
      </c>
      <c r="T190" s="16"/>
    </row>
    <row r="191" spans="1:20">
      <c r="A191" s="18" t="s">
        <v>261</v>
      </c>
      <c r="B191" s="38" t="s">
        <v>262</v>
      </c>
      <c r="C191" s="26"/>
      <c r="D191" s="16"/>
      <c r="E191" s="16"/>
      <c r="F191" s="16"/>
      <c r="G191" s="33"/>
      <c r="H191" s="23" t="e">
        <f t="shared" si="113"/>
        <v>#DIV/0!</v>
      </c>
      <c r="I191" s="16"/>
      <c r="J191" s="23" t="e">
        <f t="shared" si="114"/>
        <v>#DIV/0!</v>
      </c>
      <c r="K191" s="16"/>
      <c r="L191" s="16">
        <f t="shared" si="108"/>
        <v>0</v>
      </c>
      <c r="M191" s="20">
        <f t="shared" si="144"/>
        <v>0</v>
      </c>
      <c r="N191" s="16"/>
      <c r="O191" s="89"/>
      <c r="P191" s="23" t="e">
        <f t="shared" si="115"/>
        <v>#DIV/0!</v>
      </c>
      <c r="Q191" s="16"/>
      <c r="R191" s="102"/>
      <c r="S191" s="9" t="e">
        <f t="shared" si="116"/>
        <v>#DIV/0!</v>
      </c>
      <c r="T191" s="16"/>
    </row>
    <row r="192" spans="1:20">
      <c r="A192" s="18" t="s">
        <v>263</v>
      </c>
      <c r="B192" s="38" t="s">
        <v>264</v>
      </c>
      <c r="C192" s="26"/>
      <c r="D192" s="16"/>
      <c r="E192" s="16"/>
      <c r="F192" s="16"/>
      <c r="G192" s="33"/>
      <c r="H192" s="23" t="e">
        <f t="shared" si="113"/>
        <v>#DIV/0!</v>
      </c>
      <c r="I192" s="16"/>
      <c r="J192" s="23" t="e">
        <f t="shared" si="114"/>
        <v>#DIV/0!</v>
      </c>
      <c r="K192" s="16"/>
      <c r="L192" s="16">
        <f t="shared" si="108"/>
        <v>0</v>
      </c>
      <c r="M192" s="20">
        <f t="shared" si="144"/>
        <v>0</v>
      </c>
      <c r="N192" s="16"/>
      <c r="O192" s="89"/>
      <c r="P192" s="23" t="e">
        <f t="shared" si="115"/>
        <v>#DIV/0!</v>
      </c>
      <c r="Q192" s="16"/>
      <c r="R192" s="102"/>
      <c r="S192" s="9" t="e">
        <f t="shared" si="116"/>
        <v>#DIV/0!</v>
      </c>
      <c r="T192" s="16"/>
    </row>
    <row r="193" spans="1:20">
      <c r="A193" s="18" t="s">
        <v>265</v>
      </c>
      <c r="B193" s="38" t="s">
        <v>266</v>
      </c>
      <c r="C193" s="26"/>
      <c r="D193" s="16"/>
      <c r="E193" s="16"/>
      <c r="F193" s="16"/>
      <c r="G193" s="33"/>
      <c r="H193" s="23" t="e">
        <f t="shared" si="113"/>
        <v>#DIV/0!</v>
      </c>
      <c r="I193" s="16"/>
      <c r="J193" s="23" t="e">
        <f t="shared" si="114"/>
        <v>#DIV/0!</v>
      </c>
      <c r="K193" s="16"/>
      <c r="L193" s="16">
        <f t="shared" si="108"/>
        <v>0</v>
      </c>
      <c r="M193" s="20">
        <f t="shared" si="144"/>
        <v>0</v>
      </c>
      <c r="N193" s="16"/>
      <c r="O193" s="89"/>
      <c r="P193" s="23" t="e">
        <f t="shared" si="115"/>
        <v>#DIV/0!</v>
      </c>
      <c r="Q193" s="16"/>
      <c r="R193" s="102"/>
      <c r="S193" s="9" t="e">
        <f t="shared" si="116"/>
        <v>#DIV/0!</v>
      </c>
      <c r="T193" s="16"/>
    </row>
    <row r="194" spans="1:20" ht="25.5">
      <c r="A194" s="18" t="s">
        <v>267</v>
      </c>
      <c r="B194" s="38" t="s">
        <v>268</v>
      </c>
      <c r="C194" s="26"/>
      <c r="D194" s="16"/>
      <c r="E194" s="16"/>
      <c r="F194" s="16"/>
      <c r="G194" s="33"/>
      <c r="H194" s="23" t="e">
        <f t="shared" si="113"/>
        <v>#DIV/0!</v>
      </c>
      <c r="I194" s="16"/>
      <c r="J194" s="23" t="e">
        <f t="shared" si="114"/>
        <v>#DIV/0!</v>
      </c>
      <c r="K194" s="16"/>
      <c r="L194" s="16">
        <f t="shared" si="108"/>
        <v>0</v>
      </c>
      <c r="M194" s="20">
        <f t="shared" si="144"/>
        <v>0</v>
      </c>
      <c r="N194" s="16"/>
      <c r="O194" s="89"/>
      <c r="P194" s="23" t="e">
        <f t="shared" si="115"/>
        <v>#DIV/0!</v>
      </c>
      <c r="Q194" s="16"/>
      <c r="R194" s="102"/>
      <c r="S194" s="9" t="e">
        <f t="shared" si="116"/>
        <v>#DIV/0!</v>
      </c>
      <c r="T194" s="16"/>
    </row>
    <row r="195" spans="1:20" ht="25.5">
      <c r="A195" s="18" t="s">
        <v>269</v>
      </c>
      <c r="B195" s="38" t="s">
        <v>270</v>
      </c>
      <c r="C195" s="26"/>
      <c r="D195" s="16"/>
      <c r="E195" s="16"/>
      <c r="F195" s="16"/>
      <c r="G195" s="33"/>
      <c r="H195" s="23" t="e">
        <f t="shared" si="113"/>
        <v>#DIV/0!</v>
      </c>
      <c r="I195" s="16"/>
      <c r="J195" s="23" t="e">
        <f t="shared" si="114"/>
        <v>#DIV/0!</v>
      </c>
      <c r="K195" s="16"/>
      <c r="L195" s="16">
        <f t="shared" ref="L195:L204" si="145">G195</f>
        <v>0</v>
      </c>
      <c r="M195" s="20">
        <f t="shared" si="144"/>
        <v>0</v>
      </c>
      <c r="N195" s="16"/>
      <c r="O195" s="89"/>
      <c r="P195" s="23" t="e">
        <f t="shared" si="115"/>
        <v>#DIV/0!</v>
      </c>
      <c r="Q195" s="16"/>
      <c r="R195" s="102"/>
      <c r="S195" s="9" t="e">
        <f t="shared" si="116"/>
        <v>#DIV/0!</v>
      </c>
      <c r="T195" s="16"/>
    </row>
    <row r="196" spans="1:20" ht="25.5">
      <c r="A196" s="18" t="s">
        <v>271</v>
      </c>
      <c r="B196" s="38" t="s">
        <v>272</v>
      </c>
      <c r="C196" s="26">
        <v>10</v>
      </c>
      <c r="D196" s="16">
        <v>10</v>
      </c>
      <c r="E196" s="16">
        <v>10</v>
      </c>
      <c r="F196" s="16">
        <v>10</v>
      </c>
      <c r="G196" s="33">
        <v>10</v>
      </c>
      <c r="H196" s="23">
        <f t="shared" si="113"/>
        <v>100</v>
      </c>
      <c r="I196" s="16"/>
      <c r="J196" s="23">
        <f t="shared" si="114"/>
        <v>100</v>
      </c>
      <c r="K196" s="16"/>
      <c r="L196" s="16">
        <f t="shared" si="145"/>
        <v>10</v>
      </c>
      <c r="M196" s="20">
        <f t="shared" si="144"/>
        <v>0</v>
      </c>
      <c r="N196" s="16"/>
      <c r="O196" s="89">
        <v>10</v>
      </c>
      <c r="P196" s="23">
        <f t="shared" si="115"/>
        <v>10</v>
      </c>
      <c r="Q196" s="16"/>
      <c r="R196" s="102">
        <v>10</v>
      </c>
      <c r="S196" s="9">
        <f t="shared" si="116"/>
        <v>100</v>
      </c>
      <c r="T196" s="16"/>
    </row>
    <row r="197" spans="1:20" ht="63.75">
      <c r="A197" s="18" t="s">
        <v>273</v>
      </c>
      <c r="B197" s="38" t="s">
        <v>291</v>
      </c>
      <c r="C197" s="26"/>
      <c r="D197" s="16"/>
      <c r="E197" s="16"/>
      <c r="F197" s="16"/>
      <c r="G197" s="33"/>
      <c r="H197" s="23" t="e">
        <f t="shared" si="113"/>
        <v>#DIV/0!</v>
      </c>
      <c r="I197" s="16"/>
      <c r="J197" s="23" t="e">
        <f t="shared" si="114"/>
        <v>#DIV/0!</v>
      </c>
      <c r="K197" s="16"/>
      <c r="L197" s="16">
        <f t="shared" si="145"/>
        <v>0</v>
      </c>
      <c r="M197" s="20">
        <f t="shared" si="144"/>
        <v>0</v>
      </c>
      <c r="N197" s="16"/>
      <c r="O197" s="89"/>
      <c r="P197" s="23" t="e">
        <f t="shared" si="115"/>
        <v>#DIV/0!</v>
      </c>
      <c r="Q197" s="16"/>
      <c r="R197" s="102"/>
      <c r="S197" s="9" t="e">
        <f t="shared" si="116"/>
        <v>#DIV/0!</v>
      </c>
      <c r="T197" s="16"/>
    </row>
    <row r="198" spans="1:20" ht="33.75" customHeight="1">
      <c r="A198" s="18" t="s">
        <v>274</v>
      </c>
      <c r="B198" s="38" t="s">
        <v>275</v>
      </c>
      <c r="C198" s="26"/>
      <c r="D198" s="16"/>
      <c r="E198" s="16"/>
      <c r="F198" s="16"/>
      <c r="G198" s="33"/>
      <c r="H198" s="23" t="e">
        <f t="shared" si="113"/>
        <v>#DIV/0!</v>
      </c>
      <c r="I198" s="16"/>
      <c r="J198" s="23" t="e">
        <f t="shared" si="114"/>
        <v>#DIV/0!</v>
      </c>
      <c r="K198" s="16"/>
      <c r="L198" s="16">
        <f t="shared" si="145"/>
        <v>0</v>
      </c>
      <c r="M198" s="20">
        <f t="shared" si="144"/>
        <v>0</v>
      </c>
      <c r="N198" s="16"/>
      <c r="O198" s="89"/>
      <c r="P198" s="23" t="e">
        <f t="shared" si="115"/>
        <v>#DIV/0!</v>
      </c>
      <c r="Q198" s="16"/>
      <c r="R198" s="102"/>
      <c r="S198" s="9" t="e">
        <f t="shared" si="116"/>
        <v>#DIV/0!</v>
      </c>
      <c r="T198" s="16"/>
    </row>
    <row r="199" spans="1:20" ht="140.25">
      <c r="A199" s="18" t="s">
        <v>276</v>
      </c>
      <c r="B199" s="45" t="s">
        <v>277</v>
      </c>
      <c r="C199" s="26">
        <v>18.399999999999999</v>
      </c>
      <c r="D199" s="16">
        <v>34.299999999999997</v>
      </c>
      <c r="E199" s="16">
        <v>26.1</v>
      </c>
      <c r="F199" s="16">
        <v>34.299999999999997</v>
      </c>
      <c r="G199" s="33">
        <v>36</v>
      </c>
      <c r="H199" s="23">
        <f t="shared" si="113"/>
        <v>104.95626822157436</v>
      </c>
      <c r="I199" s="16"/>
      <c r="J199" s="23">
        <f t="shared" si="114"/>
        <v>104.95626822157436</v>
      </c>
      <c r="K199" s="16"/>
      <c r="L199" s="16">
        <f t="shared" si="145"/>
        <v>36</v>
      </c>
      <c r="M199" s="20">
        <f t="shared" si="144"/>
        <v>0</v>
      </c>
      <c r="N199" s="16"/>
      <c r="O199" s="89">
        <v>0</v>
      </c>
      <c r="P199" s="23">
        <f t="shared" si="115"/>
        <v>0</v>
      </c>
      <c r="Q199" s="16"/>
      <c r="R199" s="102">
        <v>0</v>
      </c>
      <c r="S199" s="9" t="e">
        <f t="shared" si="116"/>
        <v>#DIV/0!</v>
      </c>
      <c r="T199" s="16"/>
    </row>
    <row r="200" spans="1:20" ht="51">
      <c r="A200" s="18" t="s">
        <v>278</v>
      </c>
      <c r="B200" s="38" t="s">
        <v>279</v>
      </c>
      <c r="C200" s="26"/>
      <c r="D200" s="16"/>
      <c r="E200" s="16"/>
      <c r="F200" s="16"/>
      <c r="G200" s="33"/>
      <c r="H200" s="23" t="e">
        <f t="shared" si="113"/>
        <v>#DIV/0!</v>
      </c>
      <c r="I200" s="16"/>
      <c r="J200" s="23" t="e">
        <f t="shared" si="114"/>
        <v>#DIV/0!</v>
      </c>
      <c r="K200" s="16"/>
      <c r="L200" s="16">
        <f t="shared" si="145"/>
        <v>0</v>
      </c>
      <c r="M200" s="20">
        <f t="shared" si="144"/>
        <v>0</v>
      </c>
      <c r="N200" s="16"/>
      <c r="O200" s="89"/>
      <c r="P200" s="23" t="e">
        <f t="shared" si="115"/>
        <v>#DIV/0!</v>
      </c>
      <c r="Q200" s="16"/>
      <c r="R200" s="102"/>
      <c r="S200" s="9" t="e">
        <f t="shared" si="116"/>
        <v>#DIV/0!</v>
      </c>
      <c r="T200" s="16"/>
    </row>
    <row r="201" spans="1:20" ht="25.5">
      <c r="A201" s="18" t="s">
        <v>280</v>
      </c>
      <c r="B201" s="38" t="s">
        <v>281</v>
      </c>
      <c r="C201" s="26"/>
      <c r="D201" s="16"/>
      <c r="E201" s="16"/>
      <c r="F201" s="16"/>
      <c r="G201" s="33"/>
      <c r="H201" s="23" t="e">
        <f t="shared" si="113"/>
        <v>#DIV/0!</v>
      </c>
      <c r="I201" s="16"/>
      <c r="J201" s="23" t="e">
        <f t="shared" si="114"/>
        <v>#DIV/0!</v>
      </c>
      <c r="K201" s="16"/>
      <c r="L201" s="16">
        <f t="shared" si="145"/>
        <v>0</v>
      </c>
      <c r="M201" s="20">
        <f t="shared" si="144"/>
        <v>0</v>
      </c>
      <c r="N201" s="16"/>
      <c r="O201" s="89"/>
      <c r="P201" s="23" t="e">
        <f t="shared" si="115"/>
        <v>#DIV/0!</v>
      </c>
      <c r="Q201" s="16"/>
      <c r="R201" s="102"/>
      <c r="S201" s="9" t="e">
        <f t="shared" si="116"/>
        <v>#DIV/0!</v>
      </c>
      <c r="T201" s="16"/>
    </row>
    <row r="202" spans="1:20" ht="38.25">
      <c r="A202" s="18" t="s">
        <v>282</v>
      </c>
      <c r="B202" s="38" t="s">
        <v>283</v>
      </c>
      <c r="C202" s="26"/>
      <c r="D202" s="16"/>
      <c r="E202" s="16"/>
      <c r="F202" s="16"/>
      <c r="G202" s="33"/>
      <c r="H202" s="23" t="e">
        <f t="shared" si="113"/>
        <v>#DIV/0!</v>
      </c>
      <c r="I202" s="16"/>
      <c r="J202" s="23" t="e">
        <f t="shared" si="114"/>
        <v>#DIV/0!</v>
      </c>
      <c r="K202" s="16"/>
      <c r="L202" s="16">
        <f t="shared" si="145"/>
        <v>0</v>
      </c>
      <c r="M202" s="20">
        <f t="shared" si="144"/>
        <v>0</v>
      </c>
      <c r="N202" s="16"/>
      <c r="O202" s="89"/>
      <c r="P202" s="23" t="e">
        <f t="shared" si="115"/>
        <v>#DIV/0!</v>
      </c>
      <c r="Q202" s="16"/>
      <c r="R202" s="102"/>
      <c r="S202" s="9" t="e">
        <f t="shared" si="116"/>
        <v>#DIV/0!</v>
      </c>
      <c r="T202" s="16"/>
    </row>
    <row r="203" spans="1:20">
      <c r="A203" s="18" t="s">
        <v>284</v>
      </c>
      <c r="B203" s="38" t="s">
        <v>285</v>
      </c>
      <c r="C203" s="26">
        <v>26.3</v>
      </c>
      <c r="D203" s="16">
        <v>66</v>
      </c>
      <c r="E203" s="16">
        <v>70.3</v>
      </c>
      <c r="F203" s="16">
        <v>66</v>
      </c>
      <c r="G203" s="33">
        <v>26.98</v>
      </c>
      <c r="H203" s="23">
        <f t="shared" ref="H203:H205" si="146">G203/D203*100</f>
        <v>40.878787878787882</v>
      </c>
      <c r="I203" s="16"/>
      <c r="J203" s="23">
        <f t="shared" ref="J203:J205" si="147">G203/F203*100</f>
        <v>40.878787878787882</v>
      </c>
      <c r="K203" s="16"/>
      <c r="L203" s="16">
        <f t="shared" si="145"/>
        <v>26.98</v>
      </c>
      <c r="M203" s="20">
        <f t="shared" si="144"/>
        <v>0</v>
      </c>
      <c r="N203" s="16"/>
      <c r="O203" s="89">
        <v>0</v>
      </c>
      <c r="P203" s="23">
        <f t="shared" ref="P203:P205" si="148">O203/J203*100</f>
        <v>0</v>
      </c>
      <c r="Q203" s="16"/>
      <c r="R203" s="102">
        <v>0</v>
      </c>
      <c r="S203" s="9" t="e">
        <f t="shared" ref="S203:S205" si="149">R203/O203*100</f>
        <v>#DIV/0!</v>
      </c>
      <c r="T203" s="16"/>
    </row>
    <row r="204" spans="1:20" ht="25.5">
      <c r="A204" s="18" t="s">
        <v>286</v>
      </c>
      <c r="B204" s="38" t="s">
        <v>287</v>
      </c>
      <c r="C204" s="26">
        <v>638.20000000000005</v>
      </c>
      <c r="D204" s="16">
        <v>481.1</v>
      </c>
      <c r="E204" s="16">
        <v>423.3</v>
      </c>
      <c r="F204" s="16">
        <v>492.1</v>
      </c>
      <c r="G204" s="33">
        <v>568.1</v>
      </c>
      <c r="H204" s="23">
        <f t="shared" si="146"/>
        <v>118.08355851174393</v>
      </c>
      <c r="I204" s="16"/>
      <c r="J204" s="23">
        <f t="shared" si="147"/>
        <v>115.44401544401543</v>
      </c>
      <c r="K204" s="16"/>
      <c r="L204" s="16">
        <f t="shared" si="145"/>
        <v>568.1</v>
      </c>
      <c r="M204" s="20">
        <f t="shared" si="144"/>
        <v>0</v>
      </c>
      <c r="N204" s="16"/>
      <c r="O204" s="89">
        <v>100.7</v>
      </c>
      <c r="P204" s="23">
        <f t="shared" si="148"/>
        <v>87.228428093645491</v>
      </c>
      <c r="Q204" s="16"/>
      <c r="R204" s="102">
        <v>160</v>
      </c>
      <c r="S204" s="9">
        <f t="shared" si="149"/>
        <v>158.88778550148956</v>
      </c>
      <c r="T204" s="16"/>
    </row>
    <row r="205" spans="1:20">
      <c r="A205" s="28">
        <v>6</v>
      </c>
      <c r="B205" s="19" t="s">
        <v>288</v>
      </c>
      <c r="C205" s="20">
        <f>C10-C45</f>
        <v>336.09999999999854</v>
      </c>
      <c r="D205" s="20">
        <f>D10-D45</f>
        <v>0</v>
      </c>
      <c r="E205" s="20">
        <f>E10-E45</f>
        <v>346.20000000000073</v>
      </c>
      <c r="F205" s="71">
        <f>F10-F45</f>
        <v>0</v>
      </c>
      <c r="G205" s="61">
        <f t="shared" ref="G205:L205" si="150">G10-G45</f>
        <v>0</v>
      </c>
      <c r="H205" s="78" t="e">
        <f t="shared" si="146"/>
        <v>#DIV/0!</v>
      </c>
      <c r="I205" s="71"/>
      <c r="J205" s="78" t="e">
        <f t="shared" si="147"/>
        <v>#DIV/0!</v>
      </c>
      <c r="K205" s="20">
        <f t="shared" si="150"/>
        <v>0</v>
      </c>
      <c r="L205" s="20">
        <f t="shared" si="150"/>
        <v>0</v>
      </c>
      <c r="M205" s="20">
        <f t="shared" si="144"/>
        <v>0</v>
      </c>
      <c r="N205" s="20"/>
      <c r="O205" s="88">
        <f>O10-O45</f>
        <v>0</v>
      </c>
      <c r="P205" s="78" t="e">
        <f t="shared" si="148"/>
        <v>#DIV/0!</v>
      </c>
      <c r="Q205" s="71"/>
      <c r="R205" s="101">
        <f>R10-R45</f>
        <v>0</v>
      </c>
      <c r="S205" s="79" t="e">
        <f t="shared" si="149"/>
        <v>#DIV/0!</v>
      </c>
      <c r="T205" s="20"/>
    </row>
    <row r="207" spans="1:20">
      <c r="A207" s="51"/>
      <c r="B207" s="129"/>
      <c r="C207" s="129"/>
      <c r="D207" s="129"/>
      <c r="E207" s="129"/>
      <c r="F207" s="129"/>
      <c r="G207" s="129"/>
      <c r="H207" s="129"/>
      <c r="I207" s="129"/>
      <c r="J207" s="129"/>
      <c r="K207" s="129"/>
      <c r="L207" s="129"/>
      <c r="M207" s="129"/>
      <c r="N207" s="129"/>
      <c r="O207" s="129"/>
      <c r="P207" s="129"/>
      <c r="Q207" s="52"/>
      <c r="T207" s="52"/>
    </row>
  </sheetData>
  <mergeCells count="29">
    <mergeCell ref="T6:T8"/>
    <mergeCell ref="O6:O8"/>
    <mergeCell ref="H6:H8"/>
    <mergeCell ref="P6:P8"/>
    <mergeCell ref="R6:R8"/>
    <mergeCell ref="A53:A54"/>
    <mergeCell ref="I6:I8"/>
    <mergeCell ref="Q6:Q8"/>
    <mergeCell ref="B207:P207"/>
    <mergeCell ref="A56:A57"/>
    <mergeCell ref="A63:A64"/>
    <mergeCell ref="A69:A70"/>
    <mergeCell ref="N6:N8"/>
    <mergeCell ref="G1:S1"/>
    <mergeCell ref="F7:F8"/>
    <mergeCell ref="D6:F6"/>
    <mergeCell ref="S6:S8"/>
    <mergeCell ref="A6:A8"/>
    <mergeCell ref="B6:B8"/>
    <mergeCell ref="C6:C8"/>
    <mergeCell ref="D7:D8"/>
    <mergeCell ref="E7:E8"/>
    <mergeCell ref="A3:S3"/>
    <mergeCell ref="A4:S4"/>
    <mergeCell ref="G6:G8"/>
    <mergeCell ref="J6:J8"/>
    <mergeCell ref="K6:K8"/>
    <mergeCell ref="L6:L8"/>
    <mergeCell ref="M6:M8"/>
  </mergeCells>
  <printOptions horizontalCentered="1"/>
  <pageMargins left="0" right="0" top="0" bottom="0" header="0" footer="0"/>
  <pageSetup paperSize="8" scale="50" fitToWidth="0" fitToHeight="0" orientation="portrait" r:id="rId1"/>
  <headerFooter>
    <oddFooter xml:space="preserve">&amp;R&amp;P+9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1.2</vt:lpstr>
      <vt:lpstr>'прил. 1.2'!Заголовки_для_печати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</cp:lastModifiedBy>
  <cp:lastPrinted>2017-11-08T12:09:54Z</cp:lastPrinted>
  <dcterms:created xsi:type="dcterms:W3CDTF">2014-10-16T10:39:44Z</dcterms:created>
  <dcterms:modified xsi:type="dcterms:W3CDTF">2018-01-05T11:49:02Z</dcterms:modified>
</cp:coreProperties>
</file>