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840" tabRatio="500"/>
  </bookViews>
  <sheets>
    <sheet name="прил. 2" sheetId="1" r:id="rId1"/>
    <sheet name="прил. 3" sheetId="2" r:id="rId2"/>
    <sheet name="прил. 4" sheetId="3" r:id="rId3"/>
    <sheet name="прил. 5" sheetId="4" r:id="rId4"/>
    <sheet name="прил. 6" sheetId="5" r:id="rId5"/>
  </sheets>
  <definedNames>
    <definedName name="_xlnm.Print_Titles" localSheetId="0">'прил. 2'!$6:$9</definedName>
    <definedName name="_xlnm.Print_Area" localSheetId="0">'прил. 2'!$A$1:$N$177</definedName>
    <definedName name="_xlnm.Print_Area" localSheetId="1">'прил. 3'!$A$1:$M$37</definedName>
    <definedName name="_xlnm.Print_Area" localSheetId="2">'прил. 4'!$A$1:$F$23</definedName>
  </definedNames>
  <calcPr calcId="12451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2" i="1"/>
  <c r="H41" l="1"/>
  <c r="E34" i="2"/>
  <c r="D34"/>
  <c r="B34"/>
  <c r="B25"/>
  <c r="F118" i="1"/>
  <c r="D90"/>
  <c r="F90"/>
  <c r="G45" i="5"/>
  <c r="G33" s="1"/>
  <c r="F45"/>
  <c r="E45"/>
  <c r="E33" s="1"/>
  <c r="D45"/>
  <c r="D33" s="1"/>
  <c r="C45"/>
  <c r="C33" s="1"/>
  <c r="C13" s="1"/>
  <c r="C54" s="1"/>
  <c r="F33"/>
  <c r="G24"/>
  <c r="F24"/>
  <c r="E24"/>
  <c r="D24"/>
  <c r="C24"/>
  <c r="G16"/>
  <c r="F16"/>
  <c r="F13" s="1"/>
  <c r="E16"/>
  <c r="D16"/>
  <c r="C16"/>
  <c r="N138" i="1"/>
  <c r="M138"/>
  <c r="L138"/>
  <c r="K138"/>
  <c r="J138"/>
  <c r="I138"/>
  <c r="H138"/>
  <c r="G138"/>
  <c r="F138"/>
  <c r="E138"/>
  <c r="D138"/>
  <c r="C138"/>
  <c r="N128"/>
  <c r="M128"/>
  <c r="L128"/>
  <c r="K128"/>
  <c r="J128"/>
  <c r="I128"/>
  <c r="H128"/>
  <c r="G128"/>
  <c r="F128"/>
  <c r="E128"/>
  <c r="D128"/>
  <c r="C128"/>
  <c r="N125"/>
  <c r="M125"/>
  <c r="L125"/>
  <c r="K125"/>
  <c r="J125"/>
  <c r="I125"/>
  <c r="H125"/>
  <c r="G125"/>
  <c r="F125"/>
  <c r="E125"/>
  <c r="D125"/>
  <c r="C125"/>
  <c r="N121"/>
  <c r="M121"/>
  <c r="L121"/>
  <c r="K121"/>
  <c r="J121"/>
  <c r="I121"/>
  <c r="H121"/>
  <c r="G121"/>
  <c r="F121"/>
  <c r="E121"/>
  <c r="D121"/>
  <c r="C121"/>
  <c r="N118"/>
  <c r="M118"/>
  <c r="L118"/>
  <c r="K118"/>
  <c r="K114" s="1"/>
  <c r="J118"/>
  <c r="I118"/>
  <c r="H118"/>
  <c r="G118"/>
  <c r="E118"/>
  <c r="D118"/>
  <c r="C118"/>
  <c r="N115"/>
  <c r="M115"/>
  <c r="M114" s="1"/>
  <c r="L115"/>
  <c r="K115"/>
  <c r="J115"/>
  <c r="I115"/>
  <c r="H115"/>
  <c r="G115"/>
  <c r="F115"/>
  <c r="E115"/>
  <c r="D115"/>
  <c r="C115"/>
  <c r="C114" s="1"/>
  <c r="L114"/>
  <c r="I105"/>
  <c r="G105"/>
  <c r="F105"/>
  <c r="E105"/>
  <c r="D105"/>
  <c r="C105"/>
  <c r="N95"/>
  <c r="M95"/>
  <c r="L95"/>
  <c r="K95"/>
  <c r="J95"/>
  <c r="I95"/>
  <c r="H95"/>
  <c r="G95"/>
  <c r="F95"/>
  <c r="E95"/>
  <c r="D95"/>
  <c r="C95"/>
  <c r="I90"/>
  <c r="G90"/>
  <c r="E90"/>
  <c r="C90"/>
  <c r="N85"/>
  <c r="M85"/>
  <c r="L85"/>
  <c r="K85"/>
  <c r="J85"/>
  <c r="I85"/>
  <c r="H85"/>
  <c r="G85"/>
  <c r="F85"/>
  <c r="E85"/>
  <c r="D85"/>
  <c r="C85"/>
  <c r="N82"/>
  <c r="M82"/>
  <c r="L82"/>
  <c r="K82"/>
  <c r="J82"/>
  <c r="I82"/>
  <c r="H82"/>
  <c r="G82"/>
  <c r="F82"/>
  <c r="E82"/>
  <c r="D82"/>
  <c r="C82"/>
  <c r="N79"/>
  <c r="M79"/>
  <c r="L79"/>
  <c r="K79"/>
  <c r="J79"/>
  <c r="I79"/>
  <c r="H79"/>
  <c r="G79"/>
  <c r="F79"/>
  <c r="E79"/>
  <c r="D79"/>
  <c r="C79"/>
  <c r="N76"/>
  <c r="M76"/>
  <c r="L76"/>
  <c r="K76"/>
  <c r="J76"/>
  <c r="I76"/>
  <c r="H76"/>
  <c r="G76"/>
  <c r="F76"/>
  <c r="E76"/>
  <c r="D76"/>
  <c r="C76"/>
  <c r="N73"/>
  <c r="M73"/>
  <c r="L73"/>
  <c r="K73"/>
  <c r="J73"/>
  <c r="I73"/>
  <c r="H73"/>
  <c r="G73"/>
  <c r="F73"/>
  <c r="E73"/>
  <c r="D73"/>
  <c r="C73"/>
  <c r="N70"/>
  <c r="M70"/>
  <c r="L70"/>
  <c r="K70"/>
  <c r="J70"/>
  <c r="I70"/>
  <c r="H70"/>
  <c r="G70"/>
  <c r="F70"/>
  <c r="E70"/>
  <c r="D70"/>
  <c r="C70"/>
  <c r="N66"/>
  <c r="M66"/>
  <c r="L66"/>
  <c r="K66"/>
  <c r="J66"/>
  <c r="I66"/>
  <c r="H66"/>
  <c r="G66"/>
  <c r="F66"/>
  <c r="E66"/>
  <c r="D66"/>
  <c r="C66"/>
  <c r="N61"/>
  <c r="M61"/>
  <c r="L61"/>
  <c r="K61"/>
  <c r="K59" s="1"/>
  <c r="J61"/>
  <c r="I61"/>
  <c r="H61"/>
  <c r="G61"/>
  <c r="F61"/>
  <c r="E61"/>
  <c r="D61"/>
  <c r="C61"/>
  <c r="L59"/>
  <c r="L57" s="1"/>
  <c r="N43"/>
  <c r="M43"/>
  <c r="L43"/>
  <c r="K43"/>
  <c r="J43"/>
  <c r="I43"/>
  <c r="H43"/>
  <c r="G43"/>
  <c r="F43"/>
  <c r="E43"/>
  <c r="D43"/>
  <c r="C43"/>
  <c r="N35"/>
  <c r="M35"/>
  <c r="L35"/>
  <c r="K35"/>
  <c r="J35"/>
  <c r="I35"/>
  <c r="I26" s="1"/>
  <c r="I12" s="1"/>
  <c r="I10" s="1"/>
  <c r="H35"/>
  <c r="G35"/>
  <c r="G26" s="1"/>
  <c r="G12" s="1"/>
  <c r="F35"/>
  <c r="E35"/>
  <c r="D35"/>
  <c r="D26" s="1"/>
  <c r="D12" s="1"/>
  <c r="D10" s="1"/>
  <c r="C35"/>
  <c r="C26" s="1"/>
  <c r="C12" s="1"/>
  <c r="N26"/>
  <c r="M26"/>
  <c r="M12" s="1"/>
  <c r="M10" s="1"/>
  <c r="L26"/>
  <c r="K26"/>
  <c r="K12" s="1"/>
  <c r="K10" s="1"/>
  <c r="F26"/>
  <c r="E26"/>
  <c r="E12" s="1"/>
  <c r="E10" s="1"/>
  <c r="N12"/>
  <c r="N10" s="1"/>
  <c r="L12"/>
  <c r="L10" s="1"/>
  <c r="F12"/>
  <c r="F10" s="1"/>
  <c r="J59" l="1"/>
  <c r="J57" s="1"/>
  <c r="K57"/>
  <c r="D13" i="5"/>
  <c r="N114" i="1"/>
  <c r="J114"/>
  <c r="C59"/>
  <c r="C57" s="1"/>
  <c r="G13" i="5"/>
  <c r="E13"/>
  <c r="H26" i="1"/>
  <c r="H12" s="1"/>
  <c r="H10" s="1"/>
  <c r="I114"/>
  <c r="I59"/>
  <c r="H59"/>
  <c r="H57" s="1"/>
  <c r="J10"/>
  <c r="H114"/>
  <c r="E59"/>
  <c r="F59"/>
  <c r="D59"/>
  <c r="E114"/>
  <c r="G114"/>
  <c r="G59"/>
  <c r="G10"/>
  <c r="N59"/>
  <c r="M59"/>
  <c r="M57" s="1"/>
  <c r="F114"/>
  <c r="D114"/>
  <c r="C10"/>
  <c r="C171" s="1"/>
  <c r="N57" l="1"/>
  <c r="E57"/>
  <c r="E171" s="1"/>
  <c r="F57"/>
  <c r="F171" s="1"/>
  <c r="I57"/>
  <c r="I171" s="1"/>
  <c r="J171"/>
  <c r="D57"/>
  <c r="D171" s="1"/>
  <c r="G57"/>
  <c r="G171" s="1"/>
</calcChain>
</file>

<file path=xl/sharedStrings.xml><?xml version="1.0" encoding="utf-8"?>
<sst xmlns="http://schemas.openxmlformats.org/spreadsheetml/2006/main" count="512" uniqueCount="395">
  <si>
    <t>Приложение № 2
к Порядку рассмотрения  проектов местных бюджетов на соответствие требованиям бюджетного законодательства Российской Федерации</t>
  </si>
  <si>
    <t xml:space="preserve">           </t>
  </si>
  <si>
    <t xml:space="preserve">  </t>
  </si>
  <si>
    <t xml:space="preserve">(без учета целевых межбюджетных трансфертов из других бюджетов бюджетной системы)   </t>
  </si>
  <si>
    <t>(тыс. рублей)</t>
  </si>
  <si>
    <t>№ п/п</t>
  </si>
  <si>
    <t>Наименование показателей</t>
  </si>
  <si>
    <t xml:space="preserve">Фактическое исполнение за отчетный год </t>
  </si>
  <si>
    <t>Текущий 2021 год</t>
  </si>
  <si>
    <t>Проект на очередной финансовый год</t>
  </si>
  <si>
    <t>Темп роста к плану текущего 2021 года, в %</t>
  </si>
  <si>
    <t>Пояснения в случае отклонения более чем на 5% (+/-)</t>
  </si>
  <si>
    <t>Потребность местного бюджета на очередной финансовый год</t>
  </si>
  <si>
    <t>Отклонение от проекта на очередной финансовый год</t>
  </si>
  <si>
    <t xml:space="preserve">Пояснения причин отклонения, а также информация о предполагаемых мерах по обеспечению в полном объеме  первоочередных  расходов </t>
  </si>
  <si>
    <t>Проект на 1-ый год планового периода</t>
  </si>
  <si>
    <t>Проект на 2-ой год планового периода</t>
  </si>
  <si>
    <t xml:space="preserve">Годовой план на 1 число
 (текущего месяца) </t>
  </si>
  <si>
    <t xml:space="preserve">Фактическое исполнение на 1 число 
текущего месяца) </t>
  </si>
  <si>
    <t>Ожидаемое исполнение за год</t>
  </si>
  <si>
    <t>1</t>
  </si>
  <si>
    <t>2</t>
  </si>
  <si>
    <t>11</t>
  </si>
  <si>
    <t xml:space="preserve">   Доходы, всего </t>
  </si>
  <si>
    <t xml:space="preserve">   в том числе:</t>
  </si>
  <si>
    <t xml:space="preserve">   Налоговые и неналоговые доходы, всего:</t>
  </si>
  <si>
    <t xml:space="preserve">   Справочно:оценка</t>
  </si>
  <si>
    <t xml:space="preserve">   Отклонение от оценки</t>
  </si>
  <si>
    <t>из них</t>
  </si>
  <si>
    <t>Налог на доходы физических лиц</t>
  </si>
  <si>
    <t>Доходы от уплаты акцизов на нефтепродукты</t>
  </si>
  <si>
    <t>Транспортный налог</t>
  </si>
  <si>
    <t>Налог, взимаемый в связи с применением упрощенной системы налогообложения</t>
  </si>
  <si>
    <t>Единый налог на вмененный доход</t>
  </si>
  <si>
    <t>Единый сельскохозяйственный налог</t>
  </si>
  <si>
    <t xml:space="preserve">Налог, взимаемый в связи с применением патентной системы налогообложения </t>
  </si>
  <si>
    <t>Налог на имущество физических лиц</t>
  </si>
  <si>
    <t>Земельный налог</t>
  </si>
  <si>
    <t>Государственная пошлина</t>
  </si>
  <si>
    <t>Неналоговые доходы (расшифровать)</t>
  </si>
  <si>
    <t>Доходы от использования имущества, находящегося в муниципальной собственности, всего</t>
  </si>
  <si>
    <t xml:space="preserve">из них: </t>
  </si>
  <si>
    <t>доходы, получаемые в виде арендной платы за земельные участки</t>
  </si>
  <si>
    <t>доходы от сдачи в аренду имущества</t>
  </si>
  <si>
    <t>доходы от перечисления части прибыли муниципальных унитарных предприятий</t>
  </si>
  <si>
    <t>прочие доходы от использования имущества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</si>
  <si>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</si>
  <si>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</si>
  <si>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активов, всего</t>
  </si>
  <si>
    <t>доходы от продажи  имущества</t>
  </si>
  <si>
    <t>доходы от продажи земельных участков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</si>
  <si>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земель, находящихся в муниципальной собственности</t>
  </si>
  <si>
    <t>Административные платежи и сборы</t>
  </si>
  <si>
    <t>Штрафы, санкции, возмещение ущерба</t>
  </si>
  <si>
    <t>Прочие неналоговые доходы</t>
  </si>
  <si>
    <t xml:space="preserve">   Дотации всего, в том числе:</t>
  </si>
  <si>
    <t xml:space="preserve">  2.1.</t>
  </si>
  <si>
    <t xml:space="preserve">   Дотации на выравнивание бюджетной обеспеченности   муниципальных районов и городских округов</t>
  </si>
  <si>
    <t xml:space="preserve">  2.2.</t>
  </si>
  <si>
    <t xml:space="preserve">   Дотации на выравнивание бюджетной обеспеченности поселений</t>
  </si>
  <si>
    <t xml:space="preserve">  2.2.1.</t>
  </si>
  <si>
    <t xml:space="preserve">  за счет субвенции областного бюджета</t>
  </si>
  <si>
    <t xml:space="preserve">  2.2.2.</t>
  </si>
  <si>
    <t xml:space="preserve">   за счет собственных средств муниципальных районов</t>
  </si>
  <si>
    <t xml:space="preserve">  2.3.</t>
  </si>
  <si>
    <t xml:space="preserve">   Дотации на поддержку мер по обеспечению сбалансированности местных бюджетов / иные МБТ (для поселений)</t>
  </si>
  <si>
    <t xml:space="preserve">  2.4.</t>
  </si>
  <si>
    <t xml:space="preserve">   Прочие дотации, в том числе гранты</t>
  </si>
  <si>
    <t>из них гранты</t>
  </si>
  <si>
    <t xml:space="preserve">   Нецелевые остатки средств бюджетов на начало периода</t>
  </si>
  <si>
    <t>3.1.</t>
  </si>
  <si>
    <t>из них средства дорожного фонда</t>
  </si>
  <si>
    <t xml:space="preserve">   Возврат бюджетных кредитов от поселений</t>
  </si>
  <si>
    <t xml:space="preserve">   Получение бюджетных кредитов </t>
  </si>
  <si>
    <t xml:space="preserve">   Получение  кредитов кредитных организаций</t>
  </si>
  <si>
    <t xml:space="preserve">   Иные нецелевые ресурсы </t>
  </si>
  <si>
    <t xml:space="preserve">   Расходы, всего</t>
  </si>
  <si>
    <t xml:space="preserve">    в том числе</t>
  </si>
  <si>
    <t xml:space="preserve">   Первоочередные социально значимые расходы, всего</t>
  </si>
  <si>
    <t xml:space="preserve">  1.1.</t>
  </si>
  <si>
    <t xml:space="preserve">   Заработная плата с начислениями, всего</t>
  </si>
  <si>
    <t xml:space="preserve">   в том числе работникам:</t>
  </si>
  <si>
    <t xml:space="preserve">  1.1.1.</t>
  </si>
  <si>
    <t xml:space="preserve">    - аппарата управления </t>
  </si>
  <si>
    <t xml:space="preserve">  1.1.2.</t>
  </si>
  <si>
    <t xml:space="preserve">    - бюджетных и автономных учреждений </t>
  </si>
  <si>
    <t xml:space="preserve">  1.1.3.</t>
  </si>
  <si>
    <t xml:space="preserve">    - казенных учреждений</t>
  </si>
  <si>
    <t xml:space="preserve">  1.2.</t>
  </si>
  <si>
    <t xml:space="preserve">   Коммунальные услуги, ВСЕГО:</t>
  </si>
  <si>
    <t xml:space="preserve">  1.2.1.</t>
  </si>
  <si>
    <t xml:space="preserve">    - коммунальные услуги (в том числе уличное освещение)</t>
  </si>
  <si>
    <t>1.2.1.1.</t>
  </si>
  <si>
    <t>из них уличное освещение</t>
  </si>
  <si>
    <t xml:space="preserve">  1.2.2.</t>
  </si>
  <si>
    <t xml:space="preserve">    - бюджетные и автономные учреждения</t>
  </si>
  <si>
    <t xml:space="preserve">  1.3.</t>
  </si>
  <si>
    <t xml:space="preserve">   Услуги связи, ВСЕГО:</t>
  </si>
  <si>
    <t xml:space="preserve">  1.3.1.</t>
  </si>
  <si>
    <t xml:space="preserve">    - услуги связи</t>
  </si>
  <si>
    <t xml:space="preserve">  1.3.2.</t>
  </si>
  <si>
    <t xml:space="preserve">  1.4.</t>
  </si>
  <si>
    <t xml:space="preserve">   Питание, ВСЕГО:</t>
  </si>
  <si>
    <t xml:space="preserve">  1.4.1.</t>
  </si>
  <si>
    <t xml:space="preserve">    - питание </t>
  </si>
  <si>
    <t xml:space="preserve">  1.4.2.</t>
  </si>
  <si>
    <t xml:space="preserve">  1.5.</t>
  </si>
  <si>
    <t xml:space="preserve">   Медикаменты, ВСЕГО:</t>
  </si>
  <si>
    <t xml:space="preserve">  1.5.1.</t>
  </si>
  <si>
    <t xml:space="preserve">    - медикаменты</t>
  </si>
  <si>
    <t xml:space="preserve">  1.5.2.</t>
  </si>
  <si>
    <t xml:space="preserve">  1.6.</t>
  </si>
  <si>
    <t xml:space="preserve">   Котельное и печное отопление, ВСЕГО:</t>
  </si>
  <si>
    <t xml:space="preserve">  1.6.1.</t>
  </si>
  <si>
    <t xml:space="preserve">    - котельное и печное отопление</t>
  </si>
  <si>
    <t xml:space="preserve">  1.6.2.</t>
  </si>
  <si>
    <t xml:space="preserve">  1.7.</t>
  </si>
  <si>
    <t xml:space="preserve">   Горюче-смазочные материалы, ВСЕГО:</t>
  </si>
  <si>
    <t xml:space="preserve">  1.7.1.</t>
  </si>
  <si>
    <t xml:space="preserve">    - горюче-смазочные материалы</t>
  </si>
  <si>
    <t xml:space="preserve">  1.7.2.</t>
  </si>
  <si>
    <t xml:space="preserve">  1.8.</t>
  </si>
  <si>
    <t xml:space="preserve">   Социальное обеспечение населения, ВСЕГО:</t>
  </si>
  <si>
    <t xml:space="preserve">  1.8.1.</t>
  </si>
  <si>
    <t xml:space="preserve">    - доплаты к пенсиям муниципальных служащих</t>
  </si>
  <si>
    <t xml:space="preserve">  1.8.2.</t>
  </si>
  <si>
    <t xml:space="preserve">    - социальное обеспечение населения</t>
  </si>
  <si>
    <t xml:space="preserve">  1.8.3.</t>
  </si>
  <si>
    <t xml:space="preserve">    - выплаты адресной социальной помощи</t>
  </si>
  <si>
    <t xml:space="preserve">  1.9.</t>
  </si>
  <si>
    <t xml:space="preserve">    Расходы на обслуживание муниципального долга</t>
  </si>
  <si>
    <t xml:space="preserve">   Расходы на софинансирование областных субсидий всего, в том числе:</t>
  </si>
  <si>
    <t>2.1.</t>
  </si>
  <si>
    <t xml:space="preserve">   Капитальный ремонт</t>
  </si>
  <si>
    <t>2.2.</t>
  </si>
  <si>
    <t xml:space="preserve">   Капитальное строительство</t>
  </si>
  <si>
    <t>2.3.</t>
  </si>
  <si>
    <t xml:space="preserve">   Приобретение оборудования</t>
  </si>
  <si>
    <t>2.4.</t>
  </si>
  <si>
    <t xml:space="preserve">   Иные расходы</t>
  </si>
  <si>
    <t xml:space="preserve">   Капитальные расходы (без учета расходов на софинансирование областных субсидий) всего, в том числе:</t>
  </si>
  <si>
    <t xml:space="preserve">  3.1.</t>
  </si>
  <si>
    <t xml:space="preserve">   Капитальный ремонт, ВСЕГО:</t>
  </si>
  <si>
    <t xml:space="preserve">  3.1.1.</t>
  </si>
  <si>
    <t>из них бюджетные и автономные учреждения</t>
  </si>
  <si>
    <t xml:space="preserve">  3.2.</t>
  </si>
  <si>
    <t xml:space="preserve">   Приобретение оборудования, ВСЕГО:</t>
  </si>
  <si>
    <t xml:space="preserve">  3.2.1.</t>
  </si>
  <si>
    <t xml:space="preserve">  3.3.</t>
  </si>
  <si>
    <t xml:space="preserve">   Строительство и реконструкция, ВСЕГО:</t>
  </si>
  <si>
    <t xml:space="preserve">  3.3.1.</t>
  </si>
  <si>
    <t xml:space="preserve">  3.4.</t>
  </si>
  <si>
    <t xml:space="preserve">   Расходы на  проектно-сметную документацию на капитальный ремонт, строительство и реконструкцию, ВСЕГО:</t>
  </si>
  <si>
    <t xml:space="preserve">  3.4.1.</t>
  </si>
  <si>
    <t>3.5.</t>
  </si>
  <si>
    <t>Расходы на комплектование книжных фондов библиотек, ВСЕГО</t>
  </si>
  <si>
    <t xml:space="preserve">   Расходы за счет средств дорожного фонда всего, в том числе:</t>
  </si>
  <si>
    <t>4.1.</t>
  </si>
  <si>
    <t>4.2.</t>
  </si>
  <si>
    <t xml:space="preserve">   Строительство и реконструкция</t>
  </si>
  <si>
    <t>4.3.</t>
  </si>
  <si>
    <t xml:space="preserve">   Ремонт и содержание дорог</t>
  </si>
  <si>
    <t>4.4.</t>
  </si>
  <si>
    <t xml:space="preserve">   Разработка проектно-сметной документации на капитальный ремонт, строительство и реконструкцию</t>
  </si>
  <si>
    <t>4.5.</t>
  </si>
  <si>
    <t>из них:</t>
  </si>
  <si>
    <t>4.5.1.</t>
  </si>
  <si>
    <t xml:space="preserve">  средства дорожного фонда, передаваемые бюджетам поселений на осуществление части полномочий по решению вопросов местного значения по осуществлению дорожной деятельности в соответствии с заключенными соглашениями</t>
  </si>
  <si>
    <t>4.6.</t>
  </si>
  <si>
    <r>
      <rPr>
        <b/>
        <sz val="11"/>
        <rFont val="Times New Roman"/>
        <family val="1"/>
        <charset val="204"/>
      </rPr>
      <t xml:space="preserve">Справочно: 
</t>
    </r>
    <r>
      <rPr>
        <sz val="11"/>
        <rFont val="Times New Roman"/>
        <family val="1"/>
        <charset val="204"/>
      </rPr>
      <t>на софинансирование областных субсидий</t>
    </r>
  </si>
  <si>
    <t xml:space="preserve">   Иные расходы всего, в том числе:</t>
  </si>
  <si>
    <t xml:space="preserve">  5.1.</t>
  </si>
  <si>
    <t xml:space="preserve">   Текущий ремонт, ВСЕГО:</t>
  </si>
  <si>
    <t xml:space="preserve">  5.1.1.</t>
  </si>
  <si>
    <t xml:space="preserve">    - текущий ремонт</t>
  </si>
  <si>
    <t xml:space="preserve">  5.1.2.</t>
  </si>
  <si>
    <t xml:space="preserve">  5.2.</t>
  </si>
  <si>
    <t xml:space="preserve">   Благоустройство территорий муниципальных образований, ВСЕГО:</t>
  </si>
  <si>
    <t xml:space="preserve">  5.2.1.</t>
  </si>
  <si>
    <t xml:space="preserve">    - благоустройство территорий муниципальных образований</t>
  </si>
  <si>
    <t xml:space="preserve">  5.2.2.</t>
  </si>
  <si>
    <t xml:space="preserve">  5.3.</t>
  </si>
  <si>
    <t xml:space="preserve">   Уплата налогов и сборов, ВСЕГО:</t>
  </si>
  <si>
    <t xml:space="preserve">  5.3.1.</t>
  </si>
  <si>
    <t xml:space="preserve">    - уплата налогов и сборов</t>
  </si>
  <si>
    <t xml:space="preserve">  5.3.2.</t>
  </si>
  <si>
    <t xml:space="preserve">  5.4.</t>
  </si>
  <si>
    <t xml:space="preserve">   Проведение выборов</t>
  </si>
  <si>
    <t xml:space="preserve">  5.5.</t>
  </si>
  <si>
    <t xml:space="preserve">   Исполнение судебных актов по искам, ВСЕГО:</t>
  </si>
  <si>
    <t xml:space="preserve">  5.5.1.</t>
  </si>
  <si>
    <t xml:space="preserve">    - исполнение судебных актов по искам</t>
  </si>
  <si>
    <t xml:space="preserve">  5.5.2.</t>
  </si>
  <si>
    <t xml:space="preserve">  5.6.</t>
  </si>
  <si>
    <t xml:space="preserve">   Прочие выплаты работникам, ВСЕГО:</t>
  </si>
  <si>
    <t xml:space="preserve">  5.6.1.</t>
  </si>
  <si>
    <t xml:space="preserve">    - прочие выплаты работникам</t>
  </si>
  <si>
    <t xml:space="preserve">  5.6.2.</t>
  </si>
  <si>
    <t xml:space="preserve">    - работникам бюджетных и автономных учреждений</t>
  </si>
  <si>
    <t>5.7.</t>
  </si>
  <si>
    <t xml:space="preserve">   Резервный фонд</t>
  </si>
  <si>
    <t xml:space="preserve">  5.8.</t>
  </si>
  <si>
    <t xml:space="preserve">   Возврат бюджетных кредитов</t>
  </si>
  <si>
    <t xml:space="preserve">  5.9.</t>
  </si>
  <si>
    <t xml:space="preserve">   Представление бюджетных кредитов поселениям</t>
  </si>
  <si>
    <t xml:space="preserve">  5.10.</t>
  </si>
  <si>
    <t xml:space="preserve">   Возврат кредитов кредитных организаций</t>
  </si>
  <si>
    <t xml:space="preserve">  5.11.</t>
  </si>
  <si>
    <t xml:space="preserve">   Расходы на предоставление финансовой поддержки поселениям за счет собственных средств</t>
  </si>
  <si>
    <t xml:space="preserve">  5.12.</t>
  </si>
  <si>
    <t xml:space="preserve">   Иные межбюджетные трансферты передаваемые бюджетам муниципальных образований  (кроме дорожной деятельности), всего </t>
  </si>
  <si>
    <t xml:space="preserve">  5.12.1</t>
  </si>
  <si>
    <t xml:space="preserve">   из них на осуществление части полномочий по решению вопросов местного значения в соответствии с заключенными соглашениями  (кроме дорожной деятельности)</t>
  </si>
  <si>
    <t xml:space="preserve">  5.13.</t>
  </si>
  <si>
    <t xml:space="preserve">   Прочие: </t>
  </si>
  <si>
    <t>5.13.1.</t>
  </si>
  <si>
    <t xml:space="preserve">   Единовременное пособие за полные годы стажа при увольнении на пенсию</t>
  </si>
  <si>
    <t>5.13.2.</t>
  </si>
  <si>
    <t xml:space="preserve">   Мероприятия по гражданской обороне (закупка и организация хранения запасов материально-технических, продовольственных, медицинских и иных средств в целях гражданской обороны в случае возникновения опасности при ведении военных действий)</t>
  </si>
  <si>
    <t>5.13.3.</t>
  </si>
  <si>
    <t xml:space="preserve">   Техническое обслуживание помещения</t>
  </si>
  <si>
    <t>5.13.4.</t>
  </si>
  <si>
    <t xml:space="preserve">   Транспортные услуги</t>
  </si>
  <si>
    <t>5.13.5.</t>
  </si>
  <si>
    <t xml:space="preserve">   Установка, ремонт и обслуживание оргтехники, оборудования, инвентаря, изготовление ЭЦП </t>
  </si>
  <si>
    <t>5.13.6.</t>
  </si>
  <si>
    <t xml:space="preserve">   Техническое обслуживание автомобилей</t>
  </si>
  <si>
    <t>5.13.7</t>
  </si>
  <si>
    <t xml:space="preserve">   Подписка на периодические печатные издания</t>
  </si>
  <si>
    <t>5.13.8.</t>
  </si>
  <si>
    <t xml:space="preserve">   Информационно-консультативные услуги</t>
  </si>
  <si>
    <t>5.13.9.</t>
  </si>
  <si>
    <t xml:space="preserve">   Приобретение лицензионного программного обеспечения</t>
  </si>
  <si>
    <t>5.13.10.</t>
  </si>
  <si>
    <t xml:space="preserve">   Страхование автотранспорта и услуги ОСАГО</t>
  </si>
  <si>
    <t>5.13.11.</t>
  </si>
  <si>
    <t xml:space="preserve">   Повышение квалификации, обучение сотрудников</t>
  </si>
  <si>
    <t>5.13.12.</t>
  </si>
  <si>
    <t xml:space="preserve">   Медицинский осмотр работников </t>
  </si>
  <si>
    <t>5.13.13.</t>
  </si>
  <si>
    <t xml:space="preserve">   Канцелярские товары, хозяйственные товары</t>
  </si>
  <si>
    <t>5.13.14.</t>
  </si>
  <si>
    <t xml:space="preserve">   Запчасти для служебного автотранспорта (ремонт)</t>
  </si>
  <si>
    <t>5.13.15.</t>
  </si>
  <si>
    <t xml:space="preserve">   Землеустроительные работы, рыночная оценка, изготовление технического паспорта на объекты муниципальной собственности </t>
  </si>
  <si>
    <t>5.13.16.</t>
  </si>
  <si>
    <t xml:space="preserve">   Взнос в "Ростовский областной фонд содействия капитальному ремонту" на капитальный ремонт многоквартирных домов </t>
  </si>
  <si>
    <t>5.13.17.</t>
  </si>
  <si>
    <t xml:space="preserve">   Вывоз ТБО</t>
  </si>
  <si>
    <t>5.13.18.</t>
  </si>
  <si>
    <t xml:space="preserve">   Антитеррористические мероприятия </t>
  </si>
  <si>
    <t>5.13.19.</t>
  </si>
  <si>
    <t xml:space="preserve">   Противопожарные мероприятия </t>
  </si>
  <si>
    <t>5.13.20.</t>
  </si>
  <si>
    <t xml:space="preserve">   Аттестация рабочих мест</t>
  </si>
  <si>
    <t>5.13.21.</t>
  </si>
  <si>
    <t xml:space="preserve">   Аренда помещений </t>
  </si>
  <si>
    <t>5.13.22.</t>
  </si>
  <si>
    <t xml:space="preserve">   Проведение праздничных и досуговых мероприятий</t>
  </si>
  <si>
    <t>5.13.23.</t>
  </si>
  <si>
    <t xml:space="preserve">   Приобретение строительных материалов </t>
  </si>
  <si>
    <t>5.13.24.</t>
  </si>
  <si>
    <t xml:space="preserve">   Взнос в ассоциацию муниципальных образований</t>
  </si>
  <si>
    <t>5.13.25.</t>
  </si>
  <si>
    <t xml:space="preserve">   Cсубсидии средствам массовой информации на возмещение части затрат на производство, выпуск и реализацию периодических печатных изданий (газет)</t>
  </si>
  <si>
    <t>5.13.26.</t>
  </si>
  <si>
    <t xml:space="preserve">   Мероприятия в области массового спорта и физической культуры</t>
  </si>
  <si>
    <t>5.13.27.</t>
  </si>
  <si>
    <t xml:space="preserve">   Предоставление субсидии управляющим организациям, ТСЖ, ЖСК, жилищным или иным специализированным потребительским кооперативам на проведение капитального ремонта внутриквартальных проездов, тротуаров, дворовых территорий, являющихся общим имуществом собственников помещений в многоквартирных домах</t>
  </si>
  <si>
    <t>5.13.28.</t>
  </si>
  <si>
    <t xml:space="preserve">   Оплата проезда детей в целях организации и обеспечения отдыха и оздоровления детей в каникулярное время </t>
  </si>
  <si>
    <t>5.13.29.</t>
  </si>
  <si>
    <t xml:space="preserve">   Разработка проектно-сметной документации </t>
  </si>
  <si>
    <t>5.13.30.</t>
  </si>
  <si>
    <t xml:space="preserve">   Проведение энергоаудита и работ по обязательному энергетическому обследованию</t>
  </si>
  <si>
    <t>5.13.31.</t>
  </si>
  <si>
    <t xml:space="preserve">   Иные расходы </t>
  </si>
  <si>
    <t>5.13.32.</t>
  </si>
  <si>
    <t xml:space="preserve">   Прочие расходы бюджетных и автономных учреждений</t>
  </si>
  <si>
    <t xml:space="preserve">   Дефицит, профицит </t>
  </si>
  <si>
    <t xml:space="preserve">      </t>
  </si>
  <si>
    <t xml:space="preserve">    </t>
  </si>
  <si>
    <t xml:space="preserve">Приложение № 3
к Порядку рассмотрения проектов местных бюджетов на соответствие требованиям бюджетного законодательства Российской Федерации </t>
  </si>
  <si>
    <t xml:space="preserve">Сведения о расходах на софинансирование субсидий местным бюджетам для софинансирования расходных обязательств, возникающих при выполнении полномочий органов местного самоуправления по вопросам местного значения </t>
  </si>
  <si>
    <t>тыс. рублей</t>
  </si>
  <si>
    <t>Наименование направлений расходов (объектов)</t>
  </si>
  <si>
    <t xml:space="preserve">Всего </t>
  </si>
  <si>
    <t>в том числе за счет средств:</t>
  </si>
  <si>
    <t>федераль-ного бюджета</t>
  </si>
  <si>
    <t>областного бюджета</t>
  </si>
  <si>
    <t>местного бюджета</t>
  </si>
  <si>
    <t>ВСЕГО</t>
  </si>
  <si>
    <t>в том числе:</t>
  </si>
  <si>
    <t>Капитальный ремонт</t>
  </si>
  <si>
    <t>ИТОГО</t>
  </si>
  <si>
    <t>Капитальное строительство</t>
  </si>
  <si>
    <t>Приобретение оборудования</t>
  </si>
  <si>
    <t>Иные расходы</t>
  </si>
  <si>
    <t>Исполнитель Ф.И.О. тел.______</t>
  </si>
  <si>
    <t>Приложение № 4
к Порядку рассмотрения  проектов местных бюджетов на соответствие требованиям бюджетного законодательства Российской Федерации</t>
  </si>
  <si>
    <t xml:space="preserve">Расшифровка капитальных расходов за счет собственных средств местного бюджета (без учета расходов на софинансирование областных субсидий)
на ______________ годы
</t>
  </si>
  <si>
    <t xml:space="preserve">Годовой план на 1 число
 (текущего месяца)* </t>
  </si>
  <si>
    <t>Ожидаемое исполнение в текущем году*</t>
  </si>
  <si>
    <t>…..</t>
  </si>
  <si>
    <t>*Примечание: показатели местного бюджета должны соответствовать аналогичным показателям приложения 1.2 "Оценка ожидаемого исполнения бюджета муниципального образования"</t>
  </si>
  <si>
    <t xml:space="preserve">Приложение № 5
к Порядку рассмотрения проектов местных бюджетов на соответствие требованиям бюджетного законодательства Российской Федерации  </t>
  </si>
  <si>
    <t>Субсидии юридическим лицам, предоставляемые за счет средств бюджета муниципального образования Ростовской области</t>
  </si>
  <si>
    <t>Наименование получателя</t>
  </si>
  <si>
    <t>Цель предоставления субсидии</t>
  </si>
  <si>
    <t>Предусмотрено в бюджете в текущем году</t>
  </si>
  <si>
    <t>Проект на 
1-й год планового периода</t>
  </si>
  <si>
    <t>Проект на 
2-й год планового периода</t>
  </si>
  <si>
    <t xml:space="preserve">Приложение № 6
к Порядку рассмотрения  проектов местных бюджетов на соответствие требованиям бюджетного законодательства Российской Федерации </t>
  </si>
  <si>
    <t>Расходы бюджета муниципального образования на дорожное хозяйство</t>
  </si>
  <si>
    <t>(раздельно по муниципальным районам, городским округам, поселениям)</t>
  </si>
  <si>
    <t>Наименование муниципального образования: ___________________</t>
  </si>
  <si>
    <t>Наименование показателя</t>
  </si>
  <si>
    <t>Фактическое исполнение за отчетный год</t>
  </si>
  <si>
    <t>Годовой план на 01.10.2021 (текущего финансового года)</t>
  </si>
  <si>
    <r>
      <rPr>
        <b/>
        <sz val="11"/>
        <color rgb="FF000000"/>
        <rFont val="Times New Roman"/>
        <family val="1"/>
        <charset val="204"/>
      </rPr>
      <t xml:space="preserve">Справочно: </t>
    </r>
    <r>
      <rPr>
        <sz val="11"/>
        <color rgb="FF000000"/>
        <rFont val="Times New Roman"/>
        <family val="1"/>
        <charset val="204"/>
      </rPr>
      <t>норматив отчисления в соответствии с решением о дорожном фонде, решением Собрания  депутатов муниципального района об установлении единого норматива отчислений в бюджеты поселений, %</t>
    </r>
  </si>
  <si>
    <r>
      <rPr>
        <b/>
        <sz val="11"/>
        <color rgb="FF000000"/>
        <rFont val="Times New Roman"/>
        <family val="1"/>
        <charset val="204"/>
      </rPr>
      <t>Справочно:</t>
    </r>
    <r>
      <rPr>
        <sz val="11"/>
        <color rgb="FF000000"/>
        <rFont val="Times New Roman"/>
        <family val="1"/>
        <charset val="204"/>
      </rPr>
      <t xml:space="preserve"> объем дорожного фонда в соответствии с решением о бюджете на 2021 год (в уточненной редакции)</t>
    </r>
  </si>
  <si>
    <t>X</t>
  </si>
  <si>
    <t>РАСХОДЫ 
НА ДОРОЖНОЕ ХОЗЯЙСТВО (ДОРОЖНЫЙ ФОНД) - 
 раздел, подраздел 0409</t>
  </si>
  <si>
    <t>за счет собственных средств местного бюджета</t>
  </si>
  <si>
    <t>ИСТОЧНИКИ 
ФОРМИРОВАНИЯ ДОРОЖНОГО ФОНДА 
(сумма строк 1, 2, 3, 4)</t>
  </si>
  <si>
    <t>в том числе</t>
  </si>
  <si>
    <t>Остатки средств дорожного фонда, сложившиеся по состоянию на 1 января (без учета субсидий и иных межбюджетных трансфертов)</t>
  </si>
  <si>
    <t>Межбюджетные трансферты</t>
  </si>
  <si>
    <t>субсидии областного бюджета</t>
  </si>
  <si>
    <t>иные межбюджетные трансферты из областного бюджета</t>
  </si>
  <si>
    <t>иные межбюджетные трансферты из местного бюджета (за счет собственных средств местного бюджета)</t>
  </si>
  <si>
    <t>иные межбюджетные трансферты предоставляемые бюджету района за счет остатка средств дорожного фонда поселений на 01.01.2021</t>
  </si>
  <si>
    <t>2.5.</t>
  </si>
  <si>
    <t xml:space="preserve">иные межбюджетные трансферты передаваемые бюджетам поселений на осуществление части полномочий по решению вопросов местного значения по осуществлению дорожной деятельности в соответствии с заключенными соглашениями </t>
  </si>
  <si>
    <t xml:space="preserve">Собственные средства местного бюджета </t>
  </si>
  <si>
    <t>акцизы на нефтепродукты</t>
  </si>
  <si>
    <t>3.2.</t>
  </si>
  <si>
    <t>транспортный налог</t>
  </si>
  <si>
    <t>3.3.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</si>
  <si>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</si>
  <si>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3.4.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</si>
  <si>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</t>
  </si>
  <si>
    <t xml:space="preserve">поступления  сумм в возмещение вреда, причиняемого автомобильным дорогам  транспортными средствами, осуществляющим перевозки тяжеловесных и  (или) крупногабаритных грузов  </t>
  </si>
  <si>
    <t>3.6.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</si>
  <si>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дорожных фондов, либо в связи с уклонением от заключения таких контрактов или иных договоров</t>
  </si>
  <si>
    <t>3.7.</t>
  </si>
  <si>
    <t>Доходы от предоставления на платной основе парковок (парковочных мест), расположенных на автомобильных дорогах общего пользования и местах внеуличной дорожной сети</t>
  </si>
  <si>
    <t xml:space="preserve">Собственные средства местного бюджета, не отраженные 
в пункте 3 </t>
  </si>
  <si>
    <t>налог на доходы физических лиц</t>
  </si>
  <si>
    <t xml:space="preserve">единый налог на вмененный доход для отдельных видов деятельности 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</si>
  <si>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</si>
  <si>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</si>
  <si>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земельный налог с организаций</t>
  </si>
  <si>
    <t>земельный налог с физических лиц</t>
  </si>
  <si>
    <t>4.7.</t>
  </si>
  <si>
    <t>налог на имущество физических лиц</t>
  </si>
  <si>
    <t>4.8.</t>
  </si>
  <si>
    <t>государственная пошлина, не отраженная в пункте 3.2</t>
  </si>
  <si>
    <t>4.9.</t>
  </si>
  <si>
    <t>доходы от использования имущества</t>
  </si>
  <si>
    <t>4.10.</t>
  </si>
  <si>
    <t>доходы от продажи материальных и нематериальных активов</t>
  </si>
  <si>
    <t>4.11.</t>
  </si>
  <si>
    <t>прочие неналоговые доходы (расшифровать)</t>
  </si>
  <si>
    <t>4.11.1.</t>
  </si>
  <si>
    <t>прочие денежные взыскания (штрафы) за правонарушения в области дорожного движения</t>
  </si>
  <si>
    <t>4.11.2.</t>
  </si>
  <si>
    <t>…</t>
  </si>
  <si>
    <t>4.11.3.</t>
  </si>
  <si>
    <t>4.11.4.</t>
  </si>
  <si>
    <t>4.11.5.</t>
  </si>
  <si>
    <t>4.11.6.</t>
  </si>
  <si>
    <t>4.11.7.</t>
  </si>
  <si>
    <t>4.11.8.</t>
  </si>
  <si>
    <t>Остатки средств дорожного фонда, сложившиеся на конец отчетного периода (без учета субсидий и иных межбюджетных трансфертов)</t>
  </si>
  <si>
    <t xml:space="preserve">Оценка ожидаемого исполнения бюджета Углегорского сельского поселения  на 01.10.2021года  </t>
  </si>
  <si>
    <t>Переселение граждан</t>
  </si>
  <si>
    <t>Исполнитель Еременко Н.Н. тел. 8 86397 27 1 41</t>
  </si>
  <si>
    <t>согласно расчета</t>
  </si>
  <si>
    <t>аренда земельных участков</t>
  </si>
  <si>
    <t>отклонения в связи с  изменением цены</t>
  </si>
  <si>
    <t>оплата коммунальных услуг частично с внебюджета</t>
  </si>
  <si>
    <t>в связи с оплатой интернета (ранее министерство)</t>
  </si>
  <si>
    <t>по лимитам</t>
  </si>
  <si>
    <t>в связи с увеличением затрат</t>
  </si>
  <si>
    <t>недостаточно средств</t>
  </si>
  <si>
    <t>разовые платеди в 2021 году</t>
  </si>
  <si>
    <t>остаточная стоимость имущ.0,0 руб</t>
  </si>
  <si>
    <t>смена главы поселения в 2021 году привели к замене ЭЦП</t>
  </si>
  <si>
    <t>связи с  изменением цены</t>
  </si>
  <si>
    <t xml:space="preserve"> обучения главы</t>
  </si>
  <si>
    <t>срочный ремонт авто</t>
  </si>
  <si>
    <t>задолженность по кап. ремонту</t>
  </si>
  <si>
    <t>приобретение средств защиты при пожаре</t>
  </si>
  <si>
    <t>ограничение проведения мероприятий в 2021г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</si>
</sst>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_-* #,##0.0_р_._-;\-* #,##0.0_р_._-;_-* \-?_р_._-;_-@_-"/>
  </numFmts>
  <fonts count="32">
    <font>
      <sz val="10"/>
      <name val="Arial"/>
      <charset val="204"/>
    </font>
    <font>
      <sz val="10"/>
      <name val="Arial"/>
      <family val="2"/>
      <charset val="204"/>
    </font>
    <font>
      <sz val="11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Arial Cyr"/>
      <family val="2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4"/>
      <name val="Arial Cyr"/>
      <family val="2"/>
      <charset val="204"/>
    </font>
    <font>
      <u/>
      <sz val="14"/>
      <name val="Arial Cyr"/>
      <family val="2"/>
      <charset val="204"/>
    </font>
    <font>
      <u/>
      <sz val="10"/>
      <name val="Arial Cyr"/>
      <family val="2"/>
      <charset val="204"/>
    </font>
    <font>
      <sz val="8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i/>
      <sz val="10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81D41A"/>
        <bgColor rgb="FF92D050"/>
      </patternFill>
    </fill>
    <fill>
      <patternFill patternType="solid">
        <fgColor rgb="FFB4C7DC"/>
        <bgColor rgb="FFCCCCFF"/>
      </patternFill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67">
    <xf numFmtId="0" fontId="0" fillId="0" borderId="0" xfId="0"/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/>
    </xf>
    <xf numFmtId="49" fontId="2" fillId="0" borderId="0" xfId="0" applyNumberFormat="1" applyFont="1" applyAlignment="1">
      <alignment vertical="top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0" applyFont="1" applyAlignment="1">
      <alignment vertical="top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49" fontId="2" fillId="0" borderId="0" xfId="0" applyNumberFormat="1" applyFont="1" applyBorder="1" applyAlignment="1">
      <alignment horizontal="right" vertical="center" wrapText="1"/>
    </xf>
    <xf numFmtId="0" fontId="8" fillId="0" borderId="2" xfId="0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top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4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top" wrapText="1"/>
    </xf>
    <xf numFmtId="164" fontId="10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164" fontId="4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vertical="center" wrapText="1"/>
    </xf>
    <xf numFmtId="164" fontId="2" fillId="0" borderId="2" xfId="0" applyNumberFormat="1" applyFont="1" applyBorder="1" applyAlignment="1">
      <alignment vertical="top"/>
    </xf>
    <xf numFmtId="164" fontId="2" fillId="0" borderId="2" xfId="0" applyNumberFormat="1" applyFont="1" applyBorder="1"/>
    <xf numFmtId="164" fontId="4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164" fontId="9" fillId="0" borderId="2" xfId="0" applyNumberFormat="1" applyFont="1" applyBorder="1" applyAlignment="1">
      <alignment vertical="center" wrapText="1"/>
    </xf>
    <xf numFmtId="164" fontId="9" fillId="0" borderId="2" xfId="0" applyNumberFormat="1" applyFont="1" applyBorder="1" applyAlignment="1">
      <alignment vertical="top"/>
    </xf>
    <xf numFmtId="164" fontId="9" fillId="0" borderId="2" xfId="0" applyNumberFormat="1" applyFont="1" applyBorder="1"/>
    <xf numFmtId="0" fontId="9" fillId="0" borderId="0" xfId="0" applyFont="1" applyAlignment="1">
      <alignment vertical="top"/>
    </xf>
    <xf numFmtId="0" fontId="11" fillId="0" borderId="2" xfId="0" applyFont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2" fontId="4" fillId="2" borderId="2" xfId="0" applyNumberFormat="1" applyFont="1" applyFill="1" applyBorder="1" applyAlignment="1">
      <alignment horizontal="left" vertical="top" wrapText="1"/>
    </xf>
    <xf numFmtId="0" fontId="11" fillId="0" borderId="2" xfId="0" applyFont="1" applyBorder="1" applyAlignment="1">
      <alignment horizontal="center" vertical="center"/>
    </xf>
    <xf numFmtId="164" fontId="11" fillId="0" borderId="2" xfId="0" applyNumberFormat="1" applyFont="1" applyBorder="1" applyAlignment="1">
      <alignment horizontal="center" vertical="center"/>
    </xf>
    <xf numFmtId="164" fontId="12" fillId="0" borderId="2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vertical="center" wrapText="1"/>
    </xf>
    <xf numFmtId="164" fontId="12" fillId="0" borderId="2" xfId="0" applyNumberFormat="1" applyFont="1" applyBorder="1" applyAlignment="1">
      <alignment vertical="top"/>
    </xf>
    <xf numFmtId="164" fontId="12" fillId="0" borderId="2" xfId="0" applyNumberFormat="1" applyFont="1" applyBorder="1"/>
    <xf numFmtId="0" fontId="12" fillId="0" borderId="0" xfId="0" applyFont="1" applyAlignment="1">
      <alignment vertical="top"/>
    </xf>
    <xf numFmtId="164" fontId="11" fillId="0" borderId="2" xfId="0" applyNumberFormat="1" applyFont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vertical="top"/>
    </xf>
    <xf numFmtId="164" fontId="2" fillId="4" borderId="2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Border="1"/>
    <xf numFmtId="164" fontId="6" fillId="0" borderId="0" xfId="0" applyNumberFormat="1" applyFont="1" applyBorder="1"/>
    <xf numFmtId="0" fontId="0" fillId="0" borderId="0" xfId="0" applyBorder="1"/>
    <xf numFmtId="164" fontId="6" fillId="0" borderId="0" xfId="0" applyNumberFormat="1" applyFont="1" applyBorder="1" applyAlignment="1">
      <alignment horizontal="right"/>
    </xf>
    <xf numFmtId="0" fontId="14" fillId="0" borderId="2" xfId="0" applyFont="1" applyBorder="1" applyAlignment="1">
      <alignment horizontal="center" vertical="center" wrapText="1"/>
    </xf>
    <xf numFmtId="0" fontId="15" fillId="0" borderId="0" xfId="0" applyFont="1"/>
    <xf numFmtId="164" fontId="6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/>
    </xf>
    <xf numFmtId="165" fontId="14" fillId="0" borderId="2" xfId="0" applyNumberFormat="1" applyFont="1" applyBorder="1" applyAlignment="1">
      <alignment horizontal="right" vertical="center"/>
    </xf>
    <xf numFmtId="0" fontId="16" fillId="0" borderId="2" xfId="0" applyFont="1" applyBorder="1" applyAlignment="1">
      <alignment horizontal="left" vertical="center"/>
    </xf>
    <xf numFmtId="165" fontId="5" fillId="0" borderId="2" xfId="0" applyNumberFormat="1" applyFont="1" applyBorder="1" applyAlignment="1">
      <alignment horizontal="center" vertical="center"/>
    </xf>
    <xf numFmtId="0" fontId="18" fillId="0" borderId="0" xfId="0" applyFont="1" applyBorder="1"/>
    <xf numFmtId="0" fontId="18" fillId="0" borderId="3" xfId="0" applyFont="1" applyBorder="1"/>
    <xf numFmtId="0" fontId="18" fillId="0" borderId="0" xfId="0" applyFont="1"/>
    <xf numFmtId="164" fontId="6" fillId="0" borderId="2" xfId="0" applyNumberFormat="1" applyFont="1" applyBorder="1" applyAlignment="1">
      <alignment horizontal="justify" vertical="center" wrapText="1"/>
    </xf>
    <xf numFmtId="166" fontId="14" fillId="0" borderId="2" xfId="0" applyNumberFormat="1" applyFont="1" applyBorder="1" applyAlignment="1">
      <alignment horizontal="right" vertical="center" wrapText="1"/>
    </xf>
    <xf numFmtId="166" fontId="6" fillId="0" borderId="2" xfId="0" applyNumberFormat="1" applyFont="1" applyBorder="1" applyAlignment="1">
      <alignment horizontal="right" vertical="center" wrapText="1"/>
    </xf>
    <xf numFmtId="164" fontId="14" fillId="0" borderId="2" xfId="0" applyNumberFormat="1" applyFont="1" applyBorder="1" applyAlignment="1">
      <alignment horizontal="justify" vertical="center" wrapText="1"/>
    </xf>
    <xf numFmtId="0" fontId="15" fillId="0" borderId="0" xfId="0" applyFont="1" applyBorder="1"/>
    <xf numFmtId="0" fontId="15" fillId="0" borderId="3" xfId="0" applyFont="1" applyBorder="1"/>
    <xf numFmtId="0" fontId="19" fillId="0" borderId="0" xfId="0" applyFont="1"/>
    <xf numFmtId="0" fontId="6" fillId="0" borderId="2" xfId="0" applyFont="1" applyBorder="1" applyAlignment="1">
      <alignment horizontal="justify" vertical="center" wrapText="1"/>
    </xf>
    <xf numFmtId="0" fontId="20" fillId="0" borderId="0" xfId="0" applyFont="1"/>
    <xf numFmtId="0" fontId="21" fillId="0" borderId="0" xfId="0" applyFont="1" applyAlignment="1">
      <alignment horizontal="left" vertical="center" wrapText="1"/>
    </xf>
    <xf numFmtId="0" fontId="6" fillId="0" borderId="0" xfId="0" applyFont="1" applyAlignment="1">
      <alignment wrapText="1"/>
    </xf>
    <xf numFmtId="164" fontId="22" fillId="0" borderId="0" xfId="0" applyNumberFormat="1" applyFont="1" applyAlignment="1">
      <alignment horizontal="center" wrapText="1"/>
    </xf>
    <xf numFmtId="0" fontId="5" fillId="0" borderId="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wrapText="1"/>
    </xf>
    <xf numFmtId="0" fontId="24" fillId="0" borderId="0" xfId="0" applyFont="1" applyBorder="1" applyAlignment="1">
      <alignment horizontal="right"/>
    </xf>
    <xf numFmtId="0" fontId="11" fillId="0" borderId="0" xfId="0" applyFont="1" applyBorder="1" applyAlignment="1">
      <alignment horizontal="right"/>
    </xf>
    <xf numFmtId="164" fontId="14" fillId="0" borderId="2" xfId="0" applyNumberFormat="1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vertical="center" wrapText="1"/>
    </xf>
    <xf numFmtId="0" fontId="15" fillId="0" borderId="2" xfId="0" applyFont="1" applyBorder="1"/>
    <xf numFmtId="166" fontId="6" fillId="2" borderId="2" xfId="0" applyNumberFormat="1" applyFont="1" applyFill="1" applyBorder="1" applyAlignment="1">
      <alignment vertical="center" wrapText="1"/>
    </xf>
    <xf numFmtId="0" fontId="0" fillId="0" borderId="2" xfId="0" applyBorder="1"/>
    <xf numFmtId="164" fontId="6" fillId="0" borderId="2" xfId="0" applyNumberFormat="1" applyFont="1" applyBorder="1"/>
    <xf numFmtId="0" fontId="14" fillId="0" borderId="2" xfId="0" applyFont="1" applyBorder="1" applyAlignment="1">
      <alignment horizontal="left" vertical="center" wrapText="1"/>
    </xf>
    <xf numFmtId="0" fontId="2" fillId="0" borderId="0" xfId="0" applyFont="1" applyBorder="1"/>
    <xf numFmtId="164" fontId="22" fillId="0" borderId="0" xfId="0" applyNumberFormat="1" applyFont="1" applyAlignment="1">
      <alignment wrapText="1"/>
    </xf>
    <xf numFmtId="0" fontId="28" fillId="0" borderId="0" xfId="0" applyFont="1" applyBorder="1" applyAlignment="1">
      <alignment vertical="center"/>
    </xf>
    <xf numFmtId="164" fontId="29" fillId="0" borderId="0" xfId="0" applyNumberFormat="1" applyFont="1" applyAlignment="1">
      <alignment horizontal="center" wrapText="1"/>
    </xf>
    <xf numFmtId="0" fontId="8" fillId="0" borderId="0" xfId="0" applyFont="1" applyBorder="1" applyAlignment="1">
      <alignment vertical="center"/>
    </xf>
    <xf numFmtId="0" fontId="12" fillId="0" borderId="0" xfId="0" applyFont="1" applyBorder="1"/>
    <xf numFmtId="0" fontId="30" fillId="0" borderId="2" xfId="0" applyFont="1" applyBorder="1"/>
    <xf numFmtId="0" fontId="2" fillId="0" borderId="2" xfId="0" applyFont="1" applyBorder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7" xfId="0" applyFont="1" applyBorder="1" applyAlignment="1" applyProtection="1">
      <alignment horizontal="center" vertical="center" wrapText="1"/>
      <protection locked="0"/>
    </xf>
    <xf numFmtId="0" fontId="8" fillId="0" borderId="8" xfId="0" applyFont="1" applyBorder="1" applyAlignment="1">
      <alignment horizontal="center" vertical="center"/>
    </xf>
    <xf numFmtId="0" fontId="8" fillId="0" borderId="10" xfId="0" applyFont="1" applyBorder="1" applyAlignment="1" applyProtection="1">
      <alignment horizontal="center" vertical="center"/>
      <protection locked="0"/>
    </xf>
    <xf numFmtId="0" fontId="8" fillId="0" borderId="11" xfId="0" applyFont="1" applyBorder="1" applyAlignment="1">
      <alignment horizontal="center" vertical="center"/>
    </xf>
    <xf numFmtId="0" fontId="8" fillId="0" borderId="0" xfId="0" applyFont="1"/>
    <xf numFmtId="0" fontId="8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0" borderId="10" xfId="0" applyFont="1" applyBorder="1" applyAlignment="1">
      <alignment vertical="center" wrapText="1"/>
    </xf>
    <xf numFmtId="0" fontId="2" fillId="0" borderId="10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10" xfId="0" applyFont="1" applyBorder="1"/>
    <xf numFmtId="0" fontId="2" fillId="0" borderId="10" xfId="0" applyFont="1" applyBorder="1" applyAlignment="1">
      <alignment wrapText="1"/>
    </xf>
    <xf numFmtId="0" fontId="2" fillId="0" borderId="10" xfId="0" applyFont="1" applyBorder="1" applyAlignment="1" applyProtection="1">
      <alignment wrapText="1"/>
    </xf>
    <xf numFmtId="0" fontId="2" fillId="0" borderId="10" xfId="0" applyFont="1" applyBorder="1" applyProtection="1">
      <protection locked="0"/>
    </xf>
    <xf numFmtId="0" fontId="2" fillId="0" borderId="11" xfId="0" applyFont="1" applyBorder="1" applyProtection="1">
      <protection locked="0"/>
    </xf>
    <xf numFmtId="0" fontId="8" fillId="0" borderId="13" xfId="0" applyFont="1" applyBorder="1" applyAlignment="1" applyProtection="1">
      <alignment horizontal="center" vertical="center"/>
      <protection locked="0"/>
    </xf>
    <xf numFmtId="0" fontId="8" fillId="0" borderId="13" xfId="0" applyFont="1" applyBorder="1" applyAlignment="1" applyProtection="1">
      <alignment horizontal="center" vertical="center"/>
    </xf>
    <xf numFmtId="0" fontId="8" fillId="0" borderId="14" xfId="0" applyFont="1" applyBorder="1" applyAlignment="1" applyProtection="1">
      <alignment horizontal="center" vertical="center"/>
    </xf>
    <xf numFmtId="164" fontId="3" fillId="0" borderId="0" xfId="0" applyNumberFormat="1" applyFont="1" applyBorder="1" applyAlignment="1">
      <alignment horizontal="center" wrapText="1"/>
    </xf>
    <xf numFmtId="0" fontId="5" fillId="0" borderId="0" xfId="0" applyFont="1" applyBorder="1" applyAlignment="1" applyProtection="1">
      <alignment horizontal="center" vertical="top" wrapText="1"/>
      <protection locked="0"/>
    </xf>
    <xf numFmtId="0" fontId="6" fillId="0" borderId="0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right" vertical="center" wrapText="1"/>
    </xf>
    <xf numFmtId="49" fontId="8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top" wrapText="1"/>
    </xf>
    <xf numFmtId="0" fontId="21" fillId="0" borderId="0" xfId="0" applyFont="1" applyBorder="1" applyAlignment="1">
      <alignment horizontal="left" vertical="center" wrapText="1"/>
    </xf>
    <xf numFmtId="164" fontId="22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top" wrapText="1"/>
    </xf>
    <xf numFmtId="0" fontId="25" fillId="0" borderId="9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81D41A"/>
      <rgbColor rgb="FFFFCC00"/>
      <rgbColor rgb="FFFF9900"/>
      <rgbColor rgb="FFFF6600"/>
      <rgbColor rgb="FF666699"/>
      <rgbColor rgb="FF92D050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MJ171"/>
  <sheetViews>
    <sheetView tabSelected="1" topLeftCell="A7" zoomScale="120" zoomScaleNormal="120" workbookViewId="0">
      <pane xSplit="1" ySplit="2" topLeftCell="B9" activePane="bottomRight" state="frozen"/>
      <selection activeCell="A7" sqref="A7"/>
      <selection pane="topRight" activeCell="B7" sqref="B7"/>
      <selection pane="bottomLeft" activeCell="A9" sqref="A9"/>
      <selection pane="bottomRight" activeCell="N68" sqref="N68"/>
    </sheetView>
  </sheetViews>
  <sheetFormatPr defaultColWidth="9.140625" defaultRowHeight="15"/>
  <cols>
    <col min="1" max="1" width="8" style="1" customWidth="1"/>
    <col min="2" max="2" width="34.140625" style="2" customWidth="1"/>
    <col min="3" max="3" width="18.42578125" style="3" customWidth="1"/>
    <col min="4" max="5" width="15.42578125" style="3" customWidth="1"/>
    <col min="6" max="6" width="13.140625" style="3" customWidth="1"/>
    <col min="7" max="8" width="15.42578125" style="3" customWidth="1"/>
    <col min="9" max="9" width="11.85546875" style="3" customWidth="1"/>
    <col min="10" max="10" width="13" style="4" customWidth="1"/>
    <col min="11" max="11" width="13" style="5" customWidth="1"/>
    <col min="12" max="12" width="19.42578125" style="4" customWidth="1"/>
    <col min="13" max="13" width="12.42578125" style="4" customWidth="1"/>
    <col min="14" max="14" width="14.140625" style="4" customWidth="1"/>
    <col min="15" max="1023" width="9.140625" style="4"/>
    <col min="1024" max="1024" width="11.42578125" customWidth="1"/>
  </cols>
  <sheetData>
    <row r="1" spans="1:1024" ht="72" customHeight="1">
      <c r="K1" s="139" t="s">
        <v>0</v>
      </c>
      <c r="L1" s="139"/>
      <c r="M1" s="139"/>
      <c r="N1" s="139"/>
    </row>
    <row r="2" spans="1:1024">
      <c r="C2" s="3" t="s">
        <v>1</v>
      </c>
      <c r="F2" s="6" t="s">
        <v>2</v>
      </c>
      <c r="G2" s="6"/>
      <c r="H2" s="6"/>
      <c r="I2" s="6"/>
      <c r="J2" s="7"/>
    </row>
    <row r="3" spans="1:1024" s="8" customFormat="1" ht="22.7" customHeight="1">
      <c r="A3" s="140" t="s">
        <v>375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AMJ3"/>
    </row>
    <row r="4" spans="1:1024" s="8" customFormat="1" ht="19.5" customHeight="1">
      <c r="A4" s="141" t="s">
        <v>3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AMJ4"/>
    </row>
    <row r="5" spans="1:1024" s="8" customFormat="1" ht="15.75" customHeight="1">
      <c r="A5" s="9"/>
      <c r="B5" s="10"/>
      <c r="C5" s="11"/>
      <c r="D5" s="12"/>
      <c r="E5" s="12"/>
      <c r="F5" s="13"/>
      <c r="G5" s="13"/>
      <c r="H5" s="13"/>
      <c r="I5" s="142" t="s">
        <v>4</v>
      </c>
      <c r="J5" s="142"/>
      <c r="K5" s="142"/>
      <c r="L5" s="142"/>
      <c r="M5" s="142"/>
      <c r="N5" s="142"/>
      <c r="AMJ5"/>
    </row>
    <row r="6" spans="1:1024" ht="17.45" customHeight="1">
      <c r="A6" s="143" t="s">
        <v>5</v>
      </c>
      <c r="B6" s="144" t="s">
        <v>6</v>
      </c>
      <c r="C6" s="144" t="s">
        <v>7</v>
      </c>
      <c r="D6" s="144" t="s">
        <v>8</v>
      </c>
      <c r="E6" s="144"/>
      <c r="F6" s="144"/>
      <c r="G6" s="144" t="s">
        <v>9</v>
      </c>
      <c r="H6" s="144" t="s">
        <v>10</v>
      </c>
      <c r="I6" s="144" t="s">
        <v>11</v>
      </c>
      <c r="J6" s="144" t="s">
        <v>12</v>
      </c>
      <c r="K6" s="144" t="s">
        <v>13</v>
      </c>
      <c r="L6" s="144" t="s">
        <v>14</v>
      </c>
      <c r="M6" s="144" t="s">
        <v>15</v>
      </c>
      <c r="N6" s="144" t="s">
        <v>16</v>
      </c>
    </row>
    <row r="7" spans="1:1024" ht="31.35" customHeight="1">
      <c r="A7" s="143"/>
      <c r="B7" s="144"/>
      <c r="C7" s="144"/>
      <c r="D7" s="144" t="s">
        <v>17</v>
      </c>
      <c r="E7" s="144" t="s">
        <v>18</v>
      </c>
      <c r="F7" s="144" t="s">
        <v>19</v>
      </c>
      <c r="G7" s="144"/>
      <c r="H7" s="144"/>
      <c r="I7" s="144"/>
      <c r="J7" s="144"/>
      <c r="K7" s="144"/>
      <c r="L7" s="144"/>
      <c r="M7" s="144"/>
      <c r="N7" s="144"/>
    </row>
    <row r="8" spans="1:1024" ht="81" customHeight="1">
      <c r="A8" s="143"/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</row>
    <row r="9" spans="1:1024" s="19" customFormat="1" ht="12.75">
      <c r="A9" s="15" t="s">
        <v>20</v>
      </c>
      <c r="B9" s="16" t="s">
        <v>21</v>
      </c>
      <c r="C9" s="17">
        <v>3</v>
      </c>
      <c r="D9" s="17">
        <v>4</v>
      </c>
      <c r="E9" s="17">
        <v>5</v>
      </c>
      <c r="F9" s="17">
        <v>6</v>
      </c>
      <c r="G9" s="17">
        <v>7</v>
      </c>
      <c r="H9" s="17">
        <v>8</v>
      </c>
      <c r="I9" s="17">
        <v>9</v>
      </c>
      <c r="J9" s="17">
        <v>10</v>
      </c>
      <c r="K9" s="16" t="s">
        <v>22</v>
      </c>
      <c r="L9" s="18">
        <v>12</v>
      </c>
      <c r="M9" s="18">
        <v>13</v>
      </c>
      <c r="N9" s="18">
        <v>14</v>
      </c>
      <c r="AMJ9"/>
    </row>
    <row r="10" spans="1:1024" ht="14.25" customHeight="1">
      <c r="A10" s="20" t="s">
        <v>2</v>
      </c>
      <c r="B10" s="21" t="s">
        <v>23</v>
      </c>
      <c r="C10" s="22">
        <f t="shared" ref="C10:N10" si="0">C12+C43+C51+C53+C54+C55+C56</f>
        <v>9102.6</v>
      </c>
      <c r="D10" s="22">
        <f t="shared" si="0"/>
        <v>9876.0999999999985</v>
      </c>
      <c r="E10" s="22">
        <f t="shared" si="0"/>
        <v>8126.0000000000009</v>
      </c>
      <c r="F10" s="22">
        <f t="shared" si="0"/>
        <v>9527.2999999999993</v>
      </c>
      <c r="G10" s="22">
        <f t="shared" si="0"/>
        <v>11830.4</v>
      </c>
      <c r="H10" s="22">
        <f t="shared" si="0"/>
        <v>3671.9303030303026</v>
      </c>
      <c r="I10" s="22" t="e">
        <f t="shared" si="0"/>
        <v>#VALUE!</v>
      </c>
      <c r="J10" s="22">
        <f t="shared" si="0"/>
        <v>11830.4</v>
      </c>
      <c r="K10" s="22">
        <f t="shared" si="0"/>
        <v>0</v>
      </c>
      <c r="L10" s="22">
        <f t="shared" si="0"/>
        <v>0</v>
      </c>
      <c r="M10" s="22">
        <f t="shared" si="0"/>
        <v>7981.9</v>
      </c>
      <c r="N10" s="22">
        <f t="shared" si="0"/>
        <v>7436.7</v>
      </c>
    </row>
    <row r="11" spans="1:1024">
      <c r="A11" s="20" t="s">
        <v>2</v>
      </c>
      <c r="B11" s="23" t="s">
        <v>24</v>
      </c>
      <c r="C11" s="24"/>
      <c r="D11" s="25"/>
      <c r="E11" s="25"/>
      <c r="F11" s="25"/>
      <c r="G11" s="25"/>
      <c r="H11" s="25"/>
      <c r="I11" s="25"/>
      <c r="J11" s="26"/>
      <c r="K11" s="27"/>
      <c r="L11" s="28"/>
      <c r="M11" s="27"/>
      <c r="N11" s="27"/>
    </row>
    <row r="12" spans="1:1024" ht="30">
      <c r="A12" s="20">
        <v>1</v>
      </c>
      <c r="B12" s="23" t="s">
        <v>25</v>
      </c>
      <c r="C12" s="29">
        <f t="shared" ref="C12:N12" si="1">C16+C17+C18+C19+C20+C21+C22+C23+C24+C25+C26</f>
        <v>1485.8000000000002</v>
      </c>
      <c r="D12" s="29">
        <f t="shared" si="1"/>
        <v>1760.8999999999999</v>
      </c>
      <c r="E12" s="29">
        <f t="shared" si="1"/>
        <v>1066.1000000000001</v>
      </c>
      <c r="F12" s="29">
        <f t="shared" si="1"/>
        <v>1412.1</v>
      </c>
      <c r="G12" s="29">
        <f t="shared" si="1"/>
        <v>3530.6</v>
      </c>
      <c r="H12" s="29">
        <f t="shared" si="1"/>
        <v>3563.7303030303028</v>
      </c>
      <c r="I12" s="29" t="e">
        <f t="shared" si="1"/>
        <v>#VALUE!</v>
      </c>
      <c r="J12" s="29">
        <f>J16+J17+J18+J19+J20+J21+J22+J23+J24+J25+J26+J42</f>
        <v>3530.6000000000004</v>
      </c>
      <c r="K12" s="29">
        <f t="shared" si="1"/>
        <v>0</v>
      </c>
      <c r="L12" s="29">
        <f t="shared" si="1"/>
        <v>0</v>
      </c>
      <c r="M12" s="29">
        <f t="shared" si="1"/>
        <v>1735.6</v>
      </c>
      <c r="N12" s="29">
        <f t="shared" si="1"/>
        <v>1815</v>
      </c>
    </row>
    <row r="13" spans="1:1024" s="34" customFormat="1">
      <c r="A13" s="20" t="s">
        <v>2</v>
      </c>
      <c r="B13" s="30" t="s">
        <v>26</v>
      </c>
      <c r="C13" s="29"/>
      <c r="D13" s="25"/>
      <c r="E13" s="25"/>
      <c r="F13" s="25"/>
      <c r="G13" s="25"/>
      <c r="H13" s="25"/>
      <c r="I13" s="25"/>
      <c r="J13" s="31"/>
      <c r="K13" s="32"/>
      <c r="L13" s="33"/>
      <c r="M13" s="27"/>
      <c r="N13" s="27"/>
      <c r="AMJ13"/>
    </row>
    <row r="14" spans="1:1024" s="34" customFormat="1">
      <c r="A14" s="20" t="s">
        <v>2</v>
      </c>
      <c r="B14" s="30" t="s">
        <v>27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AMJ14"/>
    </row>
    <row r="15" spans="1:1024" s="34" customFormat="1">
      <c r="A15" s="20"/>
      <c r="B15" s="35" t="s">
        <v>28</v>
      </c>
      <c r="C15" s="29"/>
      <c r="D15" s="25"/>
      <c r="E15" s="25"/>
      <c r="F15" s="25"/>
      <c r="G15" s="25"/>
      <c r="H15" s="25"/>
      <c r="I15" s="25"/>
      <c r="J15" s="31"/>
      <c r="K15" s="32"/>
      <c r="L15" s="33"/>
      <c r="M15" s="27"/>
      <c r="N15" s="27"/>
      <c r="AMJ15"/>
    </row>
    <row r="16" spans="1:1024" s="34" customFormat="1">
      <c r="A16" s="20"/>
      <c r="B16" s="23" t="s">
        <v>29</v>
      </c>
      <c r="C16" s="29">
        <v>943.7</v>
      </c>
      <c r="D16" s="25">
        <v>1107</v>
      </c>
      <c r="E16" s="25">
        <v>782.2</v>
      </c>
      <c r="F16" s="25">
        <v>957</v>
      </c>
      <c r="G16" s="25">
        <v>1906.3</v>
      </c>
      <c r="H16" s="25">
        <v>199.2</v>
      </c>
      <c r="I16" s="25"/>
      <c r="J16" s="31">
        <v>1906.3</v>
      </c>
      <c r="K16" s="32"/>
      <c r="L16" s="33"/>
      <c r="M16" s="27">
        <v>1157</v>
      </c>
      <c r="N16" s="27">
        <v>1236</v>
      </c>
      <c r="AMJ16"/>
    </row>
    <row r="17" spans="1:1024" s="34" customFormat="1" ht="30">
      <c r="A17" s="20" t="s">
        <v>2</v>
      </c>
      <c r="B17" s="23" t="s">
        <v>30</v>
      </c>
      <c r="C17" s="29"/>
      <c r="D17" s="25"/>
      <c r="E17" s="25"/>
      <c r="F17" s="25"/>
      <c r="G17" s="25"/>
      <c r="H17" s="25"/>
      <c r="I17" s="25"/>
      <c r="J17" s="31"/>
      <c r="K17" s="32"/>
      <c r="L17" s="33"/>
      <c r="M17" s="27"/>
      <c r="N17" s="27"/>
      <c r="AMJ17"/>
    </row>
    <row r="18" spans="1:1024" s="34" customFormat="1" ht="17.45" customHeight="1">
      <c r="A18" s="20"/>
      <c r="B18" s="23" t="s">
        <v>31</v>
      </c>
      <c r="C18" s="29"/>
      <c r="D18" s="25"/>
      <c r="E18" s="25"/>
      <c r="F18" s="25"/>
      <c r="G18" s="25"/>
      <c r="H18" s="25"/>
      <c r="I18" s="25"/>
      <c r="J18" s="31"/>
      <c r="K18" s="32"/>
      <c r="L18" s="33"/>
      <c r="M18" s="27"/>
      <c r="N18" s="27"/>
      <c r="AMJ18"/>
    </row>
    <row r="19" spans="1:1024" s="34" customFormat="1" ht="45">
      <c r="A19" s="20"/>
      <c r="B19" s="23" t="s">
        <v>32</v>
      </c>
      <c r="C19" s="29"/>
      <c r="D19" s="25"/>
      <c r="E19" s="25"/>
      <c r="F19" s="25"/>
      <c r="G19" s="25"/>
      <c r="H19" s="25"/>
      <c r="I19" s="25"/>
      <c r="J19" s="31"/>
      <c r="K19" s="32"/>
      <c r="L19" s="33"/>
      <c r="M19" s="27"/>
      <c r="N19" s="27"/>
      <c r="AMJ19"/>
    </row>
    <row r="20" spans="1:1024" s="34" customFormat="1" ht="17.45" customHeight="1">
      <c r="A20" s="20"/>
      <c r="B20" s="23" t="s">
        <v>33</v>
      </c>
      <c r="C20" s="29"/>
      <c r="D20" s="25"/>
      <c r="E20" s="25"/>
      <c r="F20" s="25"/>
      <c r="G20" s="25"/>
      <c r="H20" s="25"/>
      <c r="I20" s="25"/>
      <c r="J20" s="31"/>
      <c r="K20" s="32"/>
      <c r="L20" s="33"/>
      <c r="M20" s="27"/>
      <c r="N20" s="27"/>
      <c r="AMJ20"/>
    </row>
    <row r="21" spans="1:1024" s="34" customFormat="1" ht="38.1" customHeight="1">
      <c r="A21" s="20"/>
      <c r="B21" s="23" t="s">
        <v>34</v>
      </c>
      <c r="C21" s="29"/>
      <c r="D21" s="25"/>
      <c r="E21" s="25"/>
      <c r="F21" s="25"/>
      <c r="G21" s="25"/>
      <c r="H21" s="25"/>
      <c r="I21" s="25"/>
      <c r="J21" s="31"/>
      <c r="K21" s="32"/>
      <c r="L21" s="33"/>
      <c r="M21" s="27"/>
      <c r="N21" s="27"/>
      <c r="AMJ21"/>
    </row>
    <row r="22" spans="1:1024" s="34" customFormat="1" ht="48.6" customHeight="1">
      <c r="A22" s="20"/>
      <c r="B22" s="23" t="s">
        <v>35</v>
      </c>
      <c r="C22" s="24"/>
      <c r="D22" s="25"/>
      <c r="E22" s="25"/>
      <c r="F22" s="25"/>
      <c r="G22" s="25"/>
      <c r="H22" s="25"/>
      <c r="I22" s="25"/>
      <c r="J22" s="31"/>
      <c r="K22" s="32"/>
      <c r="L22" s="33"/>
      <c r="M22" s="27"/>
      <c r="N22" s="27"/>
      <c r="AMJ22"/>
    </row>
    <row r="23" spans="1:1024" s="34" customFormat="1" ht="59.85" customHeight="1">
      <c r="A23" s="20"/>
      <c r="B23" s="23" t="s">
        <v>36</v>
      </c>
      <c r="C23" s="29">
        <v>164.9</v>
      </c>
      <c r="D23" s="25">
        <v>208.6</v>
      </c>
      <c r="E23" s="25">
        <v>61.8</v>
      </c>
      <c r="F23" s="25">
        <v>158.6</v>
      </c>
      <c r="G23" s="25">
        <v>630.9</v>
      </c>
      <c r="H23" s="25">
        <v>397.8</v>
      </c>
      <c r="I23" s="25" t="s">
        <v>378</v>
      </c>
      <c r="J23" s="31">
        <v>630.9</v>
      </c>
      <c r="K23" s="32"/>
      <c r="L23" s="33"/>
      <c r="M23" s="27">
        <v>268</v>
      </c>
      <c r="N23" s="27">
        <v>268</v>
      </c>
      <c r="AMJ23"/>
    </row>
    <row r="24" spans="1:1024" s="34" customFormat="1" ht="17.45" customHeight="1">
      <c r="A24" s="20"/>
      <c r="B24" s="23" t="s">
        <v>37</v>
      </c>
      <c r="C24" s="29">
        <v>341.7</v>
      </c>
      <c r="D24" s="25">
        <v>426</v>
      </c>
      <c r="E24" s="25">
        <v>216.2</v>
      </c>
      <c r="F24" s="25">
        <v>285</v>
      </c>
      <c r="G24" s="25">
        <v>882.9</v>
      </c>
      <c r="H24" s="25">
        <v>309.89999999999998</v>
      </c>
      <c r="I24" s="25"/>
      <c r="J24" s="31">
        <v>882.9</v>
      </c>
      <c r="K24" s="32"/>
      <c r="L24" s="33"/>
      <c r="M24" s="27">
        <v>298.5</v>
      </c>
      <c r="N24" s="27">
        <v>298.5</v>
      </c>
      <c r="AMJ24"/>
    </row>
    <row r="25" spans="1:1024" s="34" customFormat="1" ht="17.45" customHeight="1">
      <c r="A25" s="20"/>
      <c r="B25" s="23" t="s">
        <v>38</v>
      </c>
      <c r="C25" s="29">
        <v>7.3</v>
      </c>
      <c r="D25" s="25">
        <v>8</v>
      </c>
      <c r="E25" s="25">
        <v>5.7</v>
      </c>
      <c r="F25" s="25">
        <v>8</v>
      </c>
      <c r="G25" s="25">
        <v>8.3000000000000007</v>
      </c>
      <c r="H25" s="25">
        <v>103.8</v>
      </c>
      <c r="I25" s="25"/>
      <c r="J25" s="31">
        <v>8.3000000000000007</v>
      </c>
      <c r="K25" s="32"/>
      <c r="L25" s="33"/>
      <c r="M25" s="27">
        <v>8.6</v>
      </c>
      <c r="N25" s="27">
        <v>8.9</v>
      </c>
      <c r="AMJ25"/>
    </row>
    <row r="26" spans="1:1024" s="34" customFormat="1" ht="36" customHeight="1">
      <c r="A26" s="20"/>
      <c r="B26" s="23" t="s">
        <v>39</v>
      </c>
      <c r="C26" s="29">
        <f t="shared" ref="C26:N26" si="2">C27+C33+C34+C35+C41+C42</f>
        <v>28.2</v>
      </c>
      <c r="D26" s="29">
        <f t="shared" si="2"/>
        <v>11.3</v>
      </c>
      <c r="E26" s="29">
        <f t="shared" si="2"/>
        <v>0.2</v>
      </c>
      <c r="F26" s="29">
        <f t="shared" si="2"/>
        <v>3.5</v>
      </c>
      <c r="G26" s="29">
        <f t="shared" si="2"/>
        <v>102.2</v>
      </c>
      <c r="H26" s="29">
        <f t="shared" si="2"/>
        <v>2553.030303030303</v>
      </c>
      <c r="I26" s="29" t="e">
        <f t="shared" si="2"/>
        <v>#VALUE!</v>
      </c>
      <c r="J26" s="29">
        <v>8.3000000000000007</v>
      </c>
      <c r="K26" s="29">
        <f t="shared" si="2"/>
        <v>0</v>
      </c>
      <c r="L26" s="29">
        <f t="shared" si="2"/>
        <v>0</v>
      </c>
      <c r="M26" s="29">
        <f t="shared" si="2"/>
        <v>3.5</v>
      </c>
      <c r="N26" s="29">
        <f t="shared" si="2"/>
        <v>3.6</v>
      </c>
      <c r="AMJ26"/>
    </row>
    <row r="27" spans="1:1024" s="34" customFormat="1" ht="53.65" customHeight="1">
      <c r="A27" s="20"/>
      <c r="B27" s="36" t="s">
        <v>40</v>
      </c>
      <c r="C27" s="29">
        <v>4.2</v>
      </c>
      <c r="D27" s="25">
        <v>8</v>
      </c>
      <c r="E27" s="25">
        <v>0.2</v>
      </c>
      <c r="F27" s="25">
        <v>0.2</v>
      </c>
      <c r="G27" s="25">
        <v>4.9000000000000004</v>
      </c>
      <c r="H27" s="25">
        <v>2450</v>
      </c>
      <c r="I27" s="25" t="s">
        <v>379</v>
      </c>
      <c r="J27" s="31">
        <v>4.9000000000000004</v>
      </c>
      <c r="K27" s="32"/>
      <c r="L27" s="33"/>
      <c r="M27" s="27"/>
      <c r="N27" s="27"/>
      <c r="AMJ27"/>
    </row>
    <row r="28" spans="1:1024" s="34" customFormat="1" ht="18.75" customHeight="1">
      <c r="A28" s="20"/>
      <c r="B28" s="36" t="s">
        <v>41</v>
      </c>
      <c r="C28" s="29"/>
      <c r="D28" s="25"/>
      <c r="E28" s="25"/>
      <c r="F28" s="25"/>
      <c r="G28" s="25"/>
      <c r="H28" s="25"/>
      <c r="I28" s="25"/>
      <c r="J28" s="31"/>
      <c r="K28" s="32"/>
      <c r="L28" s="33"/>
      <c r="M28" s="27"/>
      <c r="N28" s="27"/>
      <c r="AMJ28"/>
    </row>
    <row r="29" spans="1:1024" s="34" customFormat="1" ht="36" customHeight="1">
      <c r="A29" s="20"/>
      <c r="B29" s="36" t="s">
        <v>42</v>
      </c>
      <c r="C29" s="29"/>
      <c r="D29" s="25">
        <v>8</v>
      </c>
      <c r="E29" s="25"/>
      <c r="F29" s="25"/>
      <c r="G29" s="25"/>
      <c r="H29" s="25"/>
      <c r="I29" s="25"/>
      <c r="J29" s="31"/>
      <c r="K29" s="32"/>
      <c r="L29" s="33"/>
      <c r="M29" s="27"/>
      <c r="N29" s="27"/>
      <c r="AMJ29"/>
    </row>
    <row r="30" spans="1:1024" s="34" customFormat="1" ht="36" customHeight="1">
      <c r="A30" s="20"/>
      <c r="B30" s="36" t="s">
        <v>43</v>
      </c>
      <c r="C30" s="29"/>
      <c r="D30" s="25"/>
      <c r="E30" s="25"/>
      <c r="F30" s="25"/>
      <c r="G30" s="25"/>
      <c r="H30" s="25"/>
      <c r="I30" s="25"/>
      <c r="J30" s="31"/>
      <c r="K30" s="32"/>
      <c r="L30" s="33"/>
      <c r="M30" s="27"/>
      <c r="N30" s="27"/>
      <c r="AMJ30"/>
    </row>
    <row r="31" spans="1:1024" s="34" customFormat="1" ht="46.15" customHeight="1">
      <c r="A31" s="20"/>
      <c r="B31" s="36" t="s">
        <v>44</v>
      </c>
      <c r="C31" s="29"/>
      <c r="D31" s="25"/>
      <c r="E31" s="25"/>
      <c r="F31" s="25"/>
      <c r="G31" s="25"/>
      <c r="H31" s="25"/>
      <c r="I31" s="25"/>
      <c r="J31" s="31"/>
      <c r="K31" s="32"/>
      <c r="L31" s="33"/>
      <c r="M31" s="27"/>
      <c r="N31" s="27"/>
      <c r="AMJ31"/>
    </row>
    <row r="32" spans="1:1024" s="34" customFormat="1" ht="36" customHeight="1">
      <c r="A32" s="20"/>
      <c r="B32" s="36" t="s">
        <v>45</v>
      </c>
      <c r="C32" s="29"/>
      <c r="D32" s="25"/>
      <c r="E32" s="25"/>
      <c r="F32" s="25"/>
      <c r="G32" s="25"/>
      <c r="H32" s="25"/>
      <c r="I32" s="25"/>
      <c r="J32" s="31"/>
      <c r="K32" s="32"/>
      <c r="L32" s="33"/>
      <c r="M32" s="27"/>
      <c r="N32" s="27"/>
      <c r="AMJ32"/>
    </row>
    <row r="33" spans="1:1024" s="34" customFormat="1" ht="36" customHeight="1">
      <c r="A33" s="20"/>
      <c r="B33" s="36" t="s">
        <v>46</v>
      </c>
      <c r="C33" s="29"/>
      <c r="D33" s="25"/>
      <c r="E33" s="25"/>
      <c r="F33" s="25"/>
      <c r="G33" s="25"/>
      <c r="H33" s="25"/>
      <c r="I33" s="25"/>
      <c r="J33" s="31"/>
      <c r="K33" s="32"/>
      <c r="L33" s="33"/>
      <c r="M33" s="27"/>
      <c r="N33" s="27"/>
      <c r="AMJ33"/>
    </row>
    <row r="34" spans="1:1024" s="34" customFormat="1" ht="36" customHeight="1">
      <c r="A34" s="20"/>
      <c r="B34" s="36" t="s">
        <v>47</v>
      </c>
      <c r="C34" s="29"/>
      <c r="D34" s="25"/>
      <c r="E34" s="25"/>
      <c r="F34" s="25"/>
      <c r="G34" s="25"/>
      <c r="H34" s="25"/>
      <c r="I34" s="25"/>
      <c r="J34" s="31"/>
      <c r="K34" s="32"/>
      <c r="L34" s="33"/>
      <c r="M34" s="27"/>
      <c r="N34" s="27"/>
      <c r="AMJ34"/>
    </row>
    <row r="35" spans="1:1024" s="34" customFormat="1" ht="36" customHeight="1">
      <c r="A35" s="20"/>
      <c r="B35" s="36" t="s">
        <v>48</v>
      </c>
      <c r="C35" s="29">
        <f t="shared" ref="C35:N35" si="3">C37+C38+C39</f>
        <v>0</v>
      </c>
      <c r="D35" s="29">
        <f t="shared" si="3"/>
        <v>0</v>
      </c>
      <c r="E35" s="29">
        <f t="shared" si="3"/>
        <v>0</v>
      </c>
      <c r="F35" s="29">
        <f t="shared" si="3"/>
        <v>0</v>
      </c>
      <c r="G35" s="29">
        <f t="shared" si="3"/>
        <v>0</v>
      </c>
      <c r="H35" s="29">
        <f t="shared" si="3"/>
        <v>0</v>
      </c>
      <c r="I35" s="29">
        <f t="shared" si="3"/>
        <v>0</v>
      </c>
      <c r="J35" s="29">
        <f t="shared" si="3"/>
        <v>0</v>
      </c>
      <c r="K35" s="29">
        <f t="shared" si="3"/>
        <v>0</v>
      </c>
      <c r="L35" s="29">
        <f t="shared" si="3"/>
        <v>0</v>
      </c>
      <c r="M35" s="29">
        <f t="shared" si="3"/>
        <v>0</v>
      </c>
      <c r="N35" s="29">
        <f t="shared" si="3"/>
        <v>0</v>
      </c>
      <c r="AMJ35"/>
    </row>
    <row r="36" spans="1:1024" s="34" customFormat="1" ht="15.6" customHeight="1">
      <c r="A36" s="20"/>
      <c r="B36" s="36" t="s">
        <v>41</v>
      </c>
      <c r="C36" s="29"/>
      <c r="D36" s="25"/>
      <c r="E36" s="25"/>
      <c r="F36" s="25"/>
      <c r="G36" s="25"/>
      <c r="H36" s="25"/>
      <c r="I36" s="25"/>
      <c r="J36" s="31"/>
      <c r="K36" s="32"/>
      <c r="L36" s="33"/>
      <c r="M36" s="27"/>
      <c r="N36" s="27"/>
      <c r="AMJ36"/>
    </row>
    <row r="37" spans="1:1024" s="34" customFormat="1" ht="36" customHeight="1">
      <c r="A37" s="20"/>
      <c r="B37" s="36" t="s">
        <v>49</v>
      </c>
      <c r="C37" s="29"/>
      <c r="D37" s="25"/>
      <c r="E37" s="25"/>
      <c r="F37" s="25"/>
      <c r="G37" s="25"/>
      <c r="H37" s="25"/>
      <c r="I37" s="25"/>
      <c r="J37" s="31"/>
      <c r="K37" s="32"/>
      <c r="L37" s="33"/>
      <c r="M37" s="27"/>
      <c r="N37" s="27"/>
      <c r="AMJ37"/>
    </row>
    <row r="38" spans="1:1024" s="34" customFormat="1" ht="36" customHeight="1">
      <c r="A38" s="20"/>
      <c r="B38" s="36" t="s">
        <v>50</v>
      </c>
      <c r="C38" s="29"/>
      <c r="D38" s="25"/>
      <c r="E38" s="25"/>
      <c r="F38" s="25"/>
      <c r="G38" s="25"/>
      <c r="H38" s="25"/>
      <c r="I38" s="25"/>
      <c r="J38" s="31"/>
      <c r="K38" s="32"/>
      <c r="L38" s="33"/>
      <c r="M38" s="27"/>
      <c r="N38" s="27"/>
      <c r="AMJ38"/>
    </row>
    <row r="39" spans="1:1024" s="34" customFormat="1" ht="42.75" customHeight="1">
      <c r="A39" s="20"/>
      <c r="B39" s="36" t="s">
        <v>51</v>
      </c>
      <c r="C39" s="29"/>
      <c r="D39" s="25"/>
      <c r="E39" s="25"/>
      <c r="F39" s="25"/>
      <c r="G39" s="25"/>
      <c r="H39" s="25"/>
      <c r="I39" s="25"/>
      <c r="J39" s="31"/>
      <c r="K39" s="32"/>
      <c r="L39" s="33"/>
      <c r="M39" s="27"/>
      <c r="N39" s="27"/>
      <c r="AMJ39"/>
    </row>
    <row r="40" spans="1:1024" s="34" customFormat="1" ht="36" customHeight="1">
      <c r="A40" s="20"/>
      <c r="B40" s="36" t="s">
        <v>52</v>
      </c>
      <c r="C40" s="29"/>
      <c r="D40" s="25"/>
      <c r="E40" s="25"/>
      <c r="F40" s="25"/>
      <c r="G40" s="25"/>
      <c r="H40" s="25"/>
      <c r="I40" s="25"/>
      <c r="J40" s="31"/>
      <c r="K40" s="32"/>
      <c r="L40" s="33"/>
      <c r="M40" s="27"/>
      <c r="N40" s="27"/>
      <c r="AMJ40"/>
    </row>
    <row r="41" spans="1:1024" s="34" customFormat="1" ht="36" customHeight="1">
      <c r="A41" s="20"/>
      <c r="B41" s="36" t="s">
        <v>53</v>
      </c>
      <c r="C41" s="29">
        <v>24</v>
      </c>
      <c r="D41" s="25">
        <v>3.3</v>
      </c>
      <c r="E41" s="25"/>
      <c r="F41" s="25">
        <v>3.3</v>
      </c>
      <c r="G41" s="25">
        <v>3.4</v>
      </c>
      <c r="H41" s="25">
        <f>G41/F41*100</f>
        <v>103.03030303030303</v>
      </c>
      <c r="I41" s="25"/>
      <c r="J41" s="31">
        <v>3.4</v>
      </c>
      <c r="K41" s="32"/>
      <c r="L41" s="33"/>
      <c r="M41" s="27">
        <v>3.5</v>
      </c>
      <c r="N41" s="27">
        <v>3.6</v>
      </c>
      <c r="AMJ41"/>
    </row>
    <row r="42" spans="1:1024" s="34" customFormat="1" ht="36" customHeight="1">
      <c r="A42" s="20"/>
      <c r="B42" s="37" t="s">
        <v>54</v>
      </c>
      <c r="C42" s="29"/>
      <c r="D42" s="25"/>
      <c r="E42" s="25"/>
      <c r="F42" s="25"/>
      <c r="G42" s="25">
        <v>93.9</v>
      </c>
      <c r="H42" s="25"/>
      <c r="I42" s="25"/>
      <c r="J42" s="31">
        <v>93.9</v>
      </c>
      <c r="K42" s="32"/>
      <c r="L42" s="33"/>
      <c r="M42" s="27"/>
      <c r="N42" s="27"/>
      <c r="AMJ42"/>
    </row>
    <row r="43" spans="1:1024" s="34" customFormat="1">
      <c r="A43" s="20">
        <v>2</v>
      </c>
      <c r="B43" s="23" t="s">
        <v>55</v>
      </c>
      <c r="C43" s="24">
        <f t="shared" ref="C43:N43" si="4">C44+C45+C48+C49</f>
        <v>7375.3</v>
      </c>
      <c r="D43" s="24">
        <f t="shared" si="4"/>
        <v>7672.9</v>
      </c>
      <c r="E43" s="24">
        <f t="shared" si="4"/>
        <v>6617.6</v>
      </c>
      <c r="F43" s="24">
        <f t="shared" si="4"/>
        <v>7672.9</v>
      </c>
      <c r="G43" s="24">
        <f t="shared" si="4"/>
        <v>8299.7999999999993</v>
      </c>
      <c r="H43" s="24">
        <f t="shared" si="4"/>
        <v>108.2</v>
      </c>
      <c r="I43" s="24">
        <f t="shared" si="4"/>
        <v>0</v>
      </c>
      <c r="J43" s="24">
        <f t="shared" si="4"/>
        <v>8299.7999999999993</v>
      </c>
      <c r="K43" s="24">
        <f t="shared" si="4"/>
        <v>0</v>
      </c>
      <c r="L43" s="24">
        <f t="shared" si="4"/>
        <v>0</v>
      </c>
      <c r="M43" s="24">
        <f t="shared" si="4"/>
        <v>6246.3</v>
      </c>
      <c r="N43" s="24">
        <f t="shared" si="4"/>
        <v>5621.7</v>
      </c>
      <c r="AMJ43"/>
    </row>
    <row r="44" spans="1:1024" s="44" customFormat="1" ht="60">
      <c r="A44" s="38" t="s">
        <v>56</v>
      </c>
      <c r="B44" s="23" t="s">
        <v>57</v>
      </c>
      <c r="C44" s="39"/>
      <c r="D44" s="40"/>
      <c r="E44" s="40"/>
      <c r="F44" s="40"/>
      <c r="G44" s="40"/>
      <c r="H44" s="40"/>
      <c r="I44" s="40"/>
      <c r="J44" s="41"/>
      <c r="K44" s="42"/>
      <c r="L44" s="43"/>
      <c r="M44" s="27"/>
      <c r="N44" s="27"/>
      <c r="AMJ44"/>
    </row>
    <row r="45" spans="1:1024" s="44" customFormat="1" ht="45">
      <c r="A45" s="38" t="s">
        <v>58</v>
      </c>
      <c r="B45" s="23" t="s">
        <v>59</v>
      </c>
      <c r="C45" s="45">
        <v>7375.3</v>
      </c>
      <c r="D45" s="45">
        <v>7672.9</v>
      </c>
      <c r="E45" s="45">
        <v>6617.6</v>
      </c>
      <c r="F45" s="45">
        <v>7672.9</v>
      </c>
      <c r="G45" s="45">
        <v>8299.7999999999993</v>
      </c>
      <c r="H45" s="45">
        <v>108.2</v>
      </c>
      <c r="I45" s="45"/>
      <c r="J45" s="41">
        <v>8299.7999999999993</v>
      </c>
      <c r="K45" s="42"/>
      <c r="L45" s="43"/>
      <c r="M45" s="27">
        <v>6246.3</v>
      </c>
      <c r="N45" s="27">
        <v>5621.7</v>
      </c>
      <c r="AMJ45"/>
    </row>
    <row r="46" spans="1:1024" s="44" customFormat="1" ht="30">
      <c r="A46" s="38" t="s">
        <v>60</v>
      </c>
      <c r="B46" s="23" t="s">
        <v>61</v>
      </c>
      <c r="C46" s="39"/>
      <c r="D46" s="40"/>
      <c r="E46" s="40"/>
      <c r="F46" s="40"/>
      <c r="G46" s="40"/>
      <c r="H46" s="40"/>
      <c r="I46" s="40"/>
      <c r="J46" s="41"/>
      <c r="K46" s="42"/>
      <c r="L46" s="43"/>
      <c r="M46" s="27"/>
      <c r="N46" s="27"/>
      <c r="AMJ46"/>
    </row>
    <row r="47" spans="1:1024" s="44" customFormat="1" ht="30">
      <c r="A47" s="38" t="s">
        <v>62</v>
      </c>
      <c r="B47" s="23" t="s">
        <v>63</v>
      </c>
      <c r="C47" s="39"/>
      <c r="D47" s="40"/>
      <c r="E47" s="40"/>
      <c r="F47" s="40"/>
      <c r="G47" s="40"/>
      <c r="H47" s="40"/>
      <c r="I47" s="40"/>
      <c r="J47" s="41"/>
      <c r="K47" s="42"/>
      <c r="L47" s="43"/>
      <c r="M47" s="27"/>
      <c r="N47" s="27"/>
      <c r="AMJ47"/>
    </row>
    <row r="48" spans="1:1024" s="44" customFormat="1" ht="60">
      <c r="A48" s="38" t="s">
        <v>64</v>
      </c>
      <c r="B48" s="23" t="s">
        <v>65</v>
      </c>
      <c r="C48" s="39"/>
      <c r="D48" s="40"/>
      <c r="E48" s="40"/>
      <c r="F48" s="40"/>
      <c r="G48" s="40"/>
      <c r="H48" s="40"/>
      <c r="I48" s="40"/>
      <c r="J48" s="41"/>
      <c r="K48" s="42"/>
      <c r="L48" s="43"/>
      <c r="M48" s="27"/>
      <c r="N48" s="27"/>
      <c r="AMJ48"/>
    </row>
    <row r="49" spans="1:1024" s="44" customFormat="1" ht="30">
      <c r="A49" s="38" t="s">
        <v>66</v>
      </c>
      <c r="B49" s="23" t="s">
        <v>67</v>
      </c>
      <c r="C49" s="39"/>
      <c r="D49" s="40"/>
      <c r="E49" s="40"/>
      <c r="F49" s="40"/>
      <c r="G49" s="40"/>
      <c r="H49" s="40"/>
      <c r="I49" s="40"/>
      <c r="J49" s="41"/>
      <c r="K49" s="42"/>
      <c r="L49" s="43"/>
      <c r="M49" s="27"/>
      <c r="N49" s="27"/>
      <c r="AMJ49"/>
    </row>
    <row r="50" spans="1:1024" s="44" customFormat="1">
      <c r="A50" s="38"/>
      <c r="B50" s="23" t="s">
        <v>68</v>
      </c>
      <c r="C50" s="39"/>
      <c r="D50" s="40"/>
      <c r="E50" s="40"/>
      <c r="F50" s="40"/>
      <c r="G50" s="40"/>
      <c r="H50" s="40"/>
      <c r="I50" s="40"/>
      <c r="J50" s="41"/>
      <c r="K50" s="42"/>
      <c r="L50" s="43"/>
      <c r="M50" s="27"/>
      <c r="N50" s="27"/>
      <c r="AMJ50"/>
    </row>
    <row r="51" spans="1:1024" s="34" customFormat="1" ht="30">
      <c r="A51" s="20">
        <v>3</v>
      </c>
      <c r="B51" s="23" t="s">
        <v>69</v>
      </c>
      <c r="C51" s="29">
        <v>241.5</v>
      </c>
      <c r="D51" s="25">
        <v>442.3</v>
      </c>
      <c r="E51" s="25">
        <v>442.3</v>
      </c>
      <c r="F51" s="25">
        <v>442.3</v>
      </c>
      <c r="G51" s="46"/>
      <c r="H51" s="25"/>
      <c r="I51" s="25"/>
      <c r="J51" s="31"/>
      <c r="K51" s="32"/>
      <c r="L51" s="33"/>
      <c r="M51" s="47"/>
      <c r="N51" s="47"/>
      <c r="AMJ51"/>
    </row>
    <row r="52" spans="1:1024" s="34" customFormat="1">
      <c r="A52" s="20" t="s">
        <v>70</v>
      </c>
      <c r="B52" s="23" t="s">
        <v>71</v>
      </c>
      <c r="C52" s="29"/>
      <c r="D52" s="25"/>
      <c r="E52" s="25"/>
      <c r="F52" s="25"/>
      <c r="G52" s="46"/>
      <c r="H52" s="25"/>
      <c r="I52" s="25"/>
      <c r="J52" s="31"/>
      <c r="K52" s="32"/>
      <c r="L52" s="33"/>
      <c r="M52" s="47"/>
      <c r="N52" s="47"/>
      <c r="AMJ52"/>
    </row>
    <row r="53" spans="1:1024" s="34" customFormat="1" ht="30">
      <c r="A53" s="20">
        <v>4</v>
      </c>
      <c r="B53" s="23" t="s">
        <v>72</v>
      </c>
      <c r="C53" s="29"/>
      <c r="D53" s="25"/>
      <c r="E53" s="25"/>
      <c r="F53" s="25"/>
      <c r="G53" s="25"/>
      <c r="H53" s="25"/>
      <c r="I53" s="25"/>
      <c r="J53" s="31"/>
      <c r="K53" s="32"/>
      <c r="L53" s="33"/>
      <c r="M53" s="27"/>
      <c r="N53" s="27"/>
      <c r="AMJ53"/>
    </row>
    <row r="54" spans="1:1024" s="34" customFormat="1">
      <c r="A54" s="20">
        <v>5</v>
      </c>
      <c r="B54" s="23" t="s">
        <v>73</v>
      </c>
      <c r="C54" s="29"/>
      <c r="D54" s="25"/>
      <c r="E54" s="25"/>
      <c r="F54" s="25"/>
      <c r="G54" s="25"/>
      <c r="H54" s="25"/>
      <c r="I54" s="25"/>
      <c r="J54" s="31"/>
      <c r="K54" s="32"/>
      <c r="L54" s="33"/>
      <c r="M54" s="27"/>
      <c r="N54" s="27"/>
      <c r="AMJ54"/>
    </row>
    <row r="55" spans="1:1024" s="34" customFormat="1" ht="30">
      <c r="A55" s="20">
        <v>6</v>
      </c>
      <c r="B55" s="23" t="s">
        <v>74</v>
      </c>
      <c r="C55" s="29"/>
      <c r="D55" s="25"/>
      <c r="E55" s="25"/>
      <c r="F55" s="25"/>
      <c r="G55" s="25"/>
      <c r="H55" s="25"/>
      <c r="I55" s="25"/>
      <c r="J55" s="31"/>
      <c r="K55" s="32"/>
      <c r="L55" s="33"/>
      <c r="M55" s="27"/>
      <c r="N55" s="27"/>
      <c r="AMJ55"/>
    </row>
    <row r="56" spans="1:1024" s="34" customFormat="1">
      <c r="A56" s="20">
        <v>7</v>
      </c>
      <c r="B56" s="23" t="s">
        <v>75</v>
      </c>
      <c r="C56" s="29"/>
      <c r="D56" s="25"/>
      <c r="E56" s="48"/>
      <c r="F56" s="48"/>
      <c r="G56" s="25"/>
      <c r="H56" s="25"/>
      <c r="I56" s="25"/>
      <c r="J56" s="31"/>
      <c r="K56" s="32"/>
      <c r="L56" s="33"/>
      <c r="M56" s="27"/>
      <c r="N56" s="27"/>
      <c r="AMJ56"/>
    </row>
    <row r="57" spans="1:1024" s="34" customFormat="1">
      <c r="A57" s="20" t="s">
        <v>2</v>
      </c>
      <c r="B57" s="21" t="s">
        <v>76</v>
      </c>
      <c r="C57" s="22">
        <f t="shared" ref="C57:N57" si="5">C59+C90+C95+C105+C114</f>
        <v>8660.4</v>
      </c>
      <c r="D57" s="22">
        <f t="shared" si="5"/>
        <v>9876.1</v>
      </c>
      <c r="E57" s="22">
        <f t="shared" si="5"/>
        <v>6909.1</v>
      </c>
      <c r="F57" s="22">
        <f t="shared" si="5"/>
        <v>9527.3000000000011</v>
      </c>
      <c r="G57" s="22">
        <f t="shared" si="5"/>
        <v>11830.400000000001</v>
      </c>
      <c r="H57" s="22">
        <f t="shared" si="5"/>
        <v>2793.7000000000003</v>
      </c>
      <c r="I57" s="22" t="e">
        <f t="shared" si="5"/>
        <v>#VALUE!</v>
      </c>
      <c r="J57" s="22">
        <f t="shared" si="5"/>
        <v>11830.400000000001</v>
      </c>
      <c r="K57" s="22">
        <f t="shared" si="5"/>
        <v>0</v>
      </c>
      <c r="L57" s="22">
        <f t="shared" si="5"/>
        <v>0</v>
      </c>
      <c r="M57" s="22">
        <f t="shared" si="5"/>
        <v>7981.9000000000005</v>
      </c>
      <c r="N57" s="22">
        <f t="shared" si="5"/>
        <v>7436.7000000000007</v>
      </c>
      <c r="AMJ57"/>
    </row>
    <row r="58" spans="1:1024" s="34" customFormat="1">
      <c r="A58" s="20" t="s">
        <v>2</v>
      </c>
      <c r="B58" s="23" t="s">
        <v>77</v>
      </c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AMJ58"/>
    </row>
    <row r="59" spans="1:1024" s="34" customFormat="1" ht="28.5">
      <c r="A59" s="49">
        <v>1</v>
      </c>
      <c r="B59" s="21" t="s">
        <v>78</v>
      </c>
      <c r="C59" s="22">
        <f t="shared" ref="C59:N59" si="6">C61+C66+C70+C73+C76+C79+C82+C85+C89</f>
        <v>7113.9</v>
      </c>
      <c r="D59" s="22">
        <f>D61+D66+D70+D73+D76+D79+D82+D85+D89</f>
        <v>7520.9000000000005</v>
      </c>
      <c r="E59" s="22">
        <f t="shared" si="6"/>
        <v>5709.9000000000005</v>
      </c>
      <c r="F59" s="22">
        <f t="shared" si="6"/>
        <v>7520.9000000000005</v>
      </c>
      <c r="G59" s="22">
        <f t="shared" si="6"/>
        <v>8829.2000000000007</v>
      </c>
      <c r="H59" s="22">
        <f t="shared" si="6"/>
        <v>773.5</v>
      </c>
      <c r="I59" s="22" t="e">
        <f t="shared" si="6"/>
        <v>#VALUE!</v>
      </c>
      <c r="J59" s="22">
        <f t="shared" si="6"/>
        <v>8829.2000000000007</v>
      </c>
      <c r="K59" s="22">
        <f t="shared" si="6"/>
        <v>0</v>
      </c>
      <c r="L59" s="22">
        <f t="shared" si="6"/>
        <v>0</v>
      </c>
      <c r="M59" s="22">
        <f t="shared" si="6"/>
        <v>7104.0000000000009</v>
      </c>
      <c r="N59" s="22">
        <f t="shared" si="6"/>
        <v>6626.4000000000005</v>
      </c>
      <c r="AMJ59"/>
    </row>
    <row r="60" spans="1:1024">
      <c r="A60" s="20" t="s">
        <v>2</v>
      </c>
      <c r="B60" s="23" t="s">
        <v>24</v>
      </c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</row>
    <row r="61" spans="1:1024" ht="30">
      <c r="A61" s="20" t="s">
        <v>79</v>
      </c>
      <c r="B61" s="23" t="s">
        <v>80</v>
      </c>
      <c r="C61" s="24">
        <f t="shared" ref="C61:N61" si="7">C63+C64+C65</f>
        <v>5411.3</v>
      </c>
      <c r="D61" s="24">
        <f t="shared" si="7"/>
        <v>5724.2</v>
      </c>
      <c r="E61" s="24">
        <f t="shared" si="7"/>
        <v>4398.8</v>
      </c>
      <c r="F61" s="24">
        <f t="shared" si="7"/>
        <v>5724.2</v>
      </c>
      <c r="G61" s="24">
        <f t="shared" si="7"/>
        <v>6940.4</v>
      </c>
      <c r="H61" s="24">
        <f t="shared" si="7"/>
        <v>104.3</v>
      </c>
      <c r="I61" s="24">
        <f t="shared" si="7"/>
        <v>0</v>
      </c>
      <c r="J61" s="24">
        <f t="shared" si="7"/>
        <v>6940.4</v>
      </c>
      <c r="K61" s="24">
        <f t="shared" si="7"/>
        <v>0</v>
      </c>
      <c r="L61" s="24">
        <f t="shared" si="7"/>
        <v>0</v>
      </c>
      <c r="M61" s="24">
        <f t="shared" si="7"/>
        <v>5869.2000000000007</v>
      </c>
      <c r="N61" s="24">
        <f t="shared" si="7"/>
        <v>5868.8</v>
      </c>
    </row>
    <row r="62" spans="1:1024">
      <c r="A62" s="20" t="s">
        <v>2</v>
      </c>
      <c r="B62" s="23" t="s">
        <v>81</v>
      </c>
      <c r="C62" s="24"/>
      <c r="D62" s="25"/>
      <c r="E62" s="25"/>
      <c r="F62" s="25"/>
      <c r="G62" s="25"/>
      <c r="H62" s="25"/>
      <c r="I62" s="25"/>
      <c r="J62" s="26"/>
      <c r="K62" s="27"/>
      <c r="L62" s="28"/>
      <c r="M62" s="27"/>
      <c r="N62" s="27"/>
    </row>
    <row r="63" spans="1:1024">
      <c r="A63" s="20" t="s">
        <v>82</v>
      </c>
      <c r="B63" s="23" t="s">
        <v>83</v>
      </c>
      <c r="C63" s="29">
        <v>3231.5</v>
      </c>
      <c r="D63" s="25">
        <v>3469.7</v>
      </c>
      <c r="E63" s="25">
        <v>2670</v>
      </c>
      <c r="F63" s="25">
        <v>3469.7</v>
      </c>
      <c r="G63" s="25">
        <v>4580.3999999999996</v>
      </c>
      <c r="H63" s="25">
        <v>104.3</v>
      </c>
      <c r="I63" s="25"/>
      <c r="J63" s="26">
        <v>4580.3999999999996</v>
      </c>
      <c r="K63" s="27"/>
      <c r="L63" s="28"/>
      <c r="M63" s="27">
        <v>4752.1000000000004</v>
      </c>
      <c r="N63" s="27">
        <v>4931</v>
      </c>
    </row>
    <row r="64" spans="1:1024" ht="30">
      <c r="A64" s="20" t="s">
        <v>84</v>
      </c>
      <c r="B64" s="23" t="s">
        <v>85</v>
      </c>
      <c r="C64" s="29">
        <v>2179.8000000000002</v>
      </c>
      <c r="D64" s="25">
        <v>2254.5</v>
      </c>
      <c r="E64" s="25">
        <v>1728.8</v>
      </c>
      <c r="F64" s="25">
        <v>2254.5</v>
      </c>
      <c r="G64" s="25">
        <v>2360</v>
      </c>
      <c r="H64" s="25"/>
      <c r="I64" s="25"/>
      <c r="J64" s="26">
        <v>2360</v>
      </c>
      <c r="K64" s="27"/>
      <c r="L64" s="28"/>
      <c r="M64" s="27">
        <v>1117.0999999999999</v>
      </c>
      <c r="N64" s="27">
        <v>937.8</v>
      </c>
    </row>
    <row r="65" spans="1:14">
      <c r="A65" s="20" t="s">
        <v>86</v>
      </c>
      <c r="B65" s="23" t="s">
        <v>87</v>
      </c>
      <c r="C65" s="29"/>
      <c r="D65" s="25"/>
      <c r="E65" s="25"/>
      <c r="F65" s="25"/>
      <c r="G65" s="25"/>
      <c r="H65" s="25"/>
      <c r="I65" s="25"/>
      <c r="J65" s="26"/>
      <c r="K65" s="27"/>
      <c r="L65" s="28"/>
      <c r="M65" s="27"/>
      <c r="N65" s="27"/>
    </row>
    <row r="66" spans="1:14">
      <c r="A66" s="20" t="s">
        <v>88</v>
      </c>
      <c r="B66" s="23" t="s">
        <v>89</v>
      </c>
      <c r="C66" s="24">
        <f t="shared" ref="C66:N66" si="8">C67+C69</f>
        <v>920.7</v>
      </c>
      <c r="D66" s="24">
        <f t="shared" si="8"/>
        <v>1152.1999999999998</v>
      </c>
      <c r="E66" s="24">
        <f t="shared" si="8"/>
        <v>792.8</v>
      </c>
      <c r="F66" s="24">
        <f t="shared" si="8"/>
        <v>1152.1999999999998</v>
      </c>
      <c r="G66" s="24">
        <f t="shared" si="8"/>
        <v>801.5</v>
      </c>
      <c r="H66" s="24">
        <f t="shared" si="8"/>
        <v>160.5</v>
      </c>
      <c r="I66" s="24" t="e">
        <f t="shared" si="8"/>
        <v>#VALUE!</v>
      </c>
      <c r="J66" s="24">
        <f t="shared" si="8"/>
        <v>801.5</v>
      </c>
      <c r="K66" s="24">
        <f t="shared" si="8"/>
        <v>0</v>
      </c>
      <c r="L66" s="24">
        <f t="shared" si="8"/>
        <v>0</v>
      </c>
      <c r="M66" s="24">
        <f t="shared" si="8"/>
        <v>849.2</v>
      </c>
      <c r="N66" s="24">
        <f t="shared" si="8"/>
        <v>412</v>
      </c>
    </row>
    <row r="67" spans="1:14" ht="60">
      <c r="A67" s="20" t="s">
        <v>90</v>
      </c>
      <c r="B67" s="23" t="s">
        <v>91</v>
      </c>
      <c r="C67" s="29">
        <v>388.2</v>
      </c>
      <c r="D67" s="29">
        <v>528.9</v>
      </c>
      <c r="E67" s="29">
        <v>333.9</v>
      </c>
      <c r="F67" s="29">
        <v>528.9</v>
      </c>
      <c r="G67" s="29">
        <v>500</v>
      </c>
      <c r="H67" s="29">
        <v>112.1</v>
      </c>
      <c r="I67" s="24" t="s">
        <v>380</v>
      </c>
      <c r="J67" s="29">
        <v>500</v>
      </c>
      <c r="K67" s="29"/>
      <c r="L67" s="29"/>
      <c r="M67" s="29">
        <v>250</v>
      </c>
      <c r="N67" s="29">
        <v>205</v>
      </c>
    </row>
    <row r="68" spans="1:14">
      <c r="A68" s="20" t="s">
        <v>92</v>
      </c>
      <c r="B68" s="23" t="s">
        <v>93</v>
      </c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</row>
    <row r="69" spans="1:14" ht="90">
      <c r="A69" s="20" t="s">
        <v>94</v>
      </c>
      <c r="B69" s="23" t="s">
        <v>95</v>
      </c>
      <c r="C69" s="29">
        <v>532.5</v>
      </c>
      <c r="D69" s="29">
        <v>623.29999999999995</v>
      </c>
      <c r="E69" s="29">
        <v>458.9</v>
      </c>
      <c r="F69" s="29">
        <v>623.29999999999995</v>
      </c>
      <c r="G69" s="29">
        <v>301.5</v>
      </c>
      <c r="H69" s="29">
        <v>48.4</v>
      </c>
      <c r="I69" s="24" t="s">
        <v>381</v>
      </c>
      <c r="J69" s="29">
        <v>301.5</v>
      </c>
      <c r="K69" s="29"/>
      <c r="L69" s="29"/>
      <c r="M69" s="29">
        <v>599.20000000000005</v>
      </c>
      <c r="N69" s="29">
        <v>207</v>
      </c>
    </row>
    <row r="70" spans="1:14">
      <c r="A70" s="20" t="s">
        <v>96</v>
      </c>
      <c r="B70" s="23" t="s">
        <v>97</v>
      </c>
      <c r="C70" s="24">
        <f t="shared" ref="C70:N70" si="9">C71+C72</f>
        <v>34</v>
      </c>
      <c r="D70" s="24">
        <f t="shared" si="9"/>
        <v>49.6</v>
      </c>
      <c r="E70" s="24">
        <f t="shared" si="9"/>
        <v>33.700000000000003</v>
      </c>
      <c r="F70" s="24">
        <f t="shared" si="9"/>
        <v>49.6</v>
      </c>
      <c r="G70" s="24">
        <f t="shared" si="9"/>
        <v>60</v>
      </c>
      <c r="H70" s="24">
        <f t="shared" si="9"/>
        <v>176.5</v>
      </c>
      <c r="I70" s="24" t="e">
        <f t="shared" si="9"/>
        <v>#VALUE!</v>
      </c>
      <c r="J70" s="24">
        <f t="shared" si="9"/>
        <v>60</v>
      </c>
      <c r="K70" s="24">
        <f t="shared" si="9"/>
        <v>0</v>
      </c>
      <c r="L70" s="24">
        <f t="shared" si="9"/>
        <v>0</v>
      </c>
      <c r="M70" s="24">
        <f t="shared" si="9"/>
        <v>35.6</v>
      </c>
      <c r="N70" s="24">
        <f t="shared" si="9"/>
        <v>35.6</v>
      </c>
    </row>
    <row r="71" spans="1:14" ht="90">
      <c r="A71" s="20" t="s">
        <v>98</v>
      </c>
      <c r="B71" s="23" t="s">
        <v>99</v>
      </c>
      <c r="C71" s="29">
        <v>18.600000000000001</v>
      </c>
      <c r="D71" s="29">
        <v>34</v>
      </c>
      <c r="E71" s="29">
        <v>20.9</v>
      </c>
      <c r="F71" s="29">
        <v>34</v>
      </c>
      <c r="G71" s="29">
        <v>60</v>
      </c>
      <c r="H71" s="29">
        <v>176.5</v>
      </c>
      <c r="I71" s="24" t="s">
        <v>382</v>
      </c>
      <c r="J71" s="29">
        <v>60</v>
      </c>
      <c r="K71" s="29"/>
      <c r="L71" s="29"/>
      <c r="M71" s="29">
        <v>20</v>
      </c>
      <c r="N71" s="29">
        <v>20</v>
      </c>
    </row>
    <row r="72" spans="1:14" ht="30">
      <c r="A72" s="20" t="s">
        <v>100</v>
      </c>
      <c r="B72" s="23" t="s">
        <v>95</v>
      </c>
      <c r="C72" s="29">
        <v>15.4</v>
      </c>
      <c r="D72" s="29">
        <v>15.6</v>
      </c>
      <c r="E72" s="29">
        <v>12.8</v>
      </c>
      <c r="F72" s="29">
        <v>15.6</v>
      </c>
      <c r="G72" s="29">
        <v>0</v>
      </c>
      <c r="H72" s="29"/>
      <c r="I72" s="29"/>
      <c r="J72" s="29">
        <v>0</v>
      </c>
      <c r="K72" s="29"/>
      <c r="L72" s="29"/>
      <c r="M72" s="29">
        <v>15.6</v>
      </c>
      <c r="N72" s="29">
        <v>15.6</v>
      </c>
    </row>
    <row r="73" spans="1:14">
      <c r="A73" s="20" t="s">
        <v>101</v>
      </c>
      <c r="B73" s="23" t="s">
        <v>102</v>
      </c>
      <c r="C73" s="24">
        <f t="shared" ref="C73:N73" si="10">C74+C75</f>
        <v>0</v>
      </c>
      <c r="D73" s="24">
        <f t="shared" si="10"/>
        <v>0</v>
      </c>
      <c r="E73" s="24">
        <f t="shared" si="10"/>
        <v>0</v>
      </c>
      <c r="F73" s="24">
        <f t="shared" si="10"/>
        <v>0</v>
      </c>
      <c r="G73" s="24">
        <f t="shared" si="10"/>
        <v>0</v>
      </c>
      <c r="H73" s="24">
        <f t="shared" si="10"/>
        <v>0</v>
      </c>
      <c r="I73" s="24">
        <f t="shared" si="10"/>
        <v>0</v>
      </c>
      <c r="J73" s="24">
        <f t="shared" si="10"/>
        <v>0</v>
      </c>
      <c r="K73" s="24">
        <f t="shared" si="10"/>
        <v>0</v>
      </c>
      <c r="L73" s="24">
        <f t="shared" si="10"/>
        <v>0</v>
      </c>
      <c r="M73" s="24">
        <f t="shared" si="10"/>
        <v>0</v>
      </c>
      <c r="N73" s="24">
        <f t="shared" si="10"/>
        <v>0</v>
      </c>
    </row>
    <row r="74" spans="1:14">
      <c r="A74" s="20" t="s">
        <v>103</v>
      </c>
      <c r="B74" s="23" t="s">
        <v>104</v>
      </c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</row>
    <row r="75" spans="1:14" ht="30">
      <c r="A75" s="20" t="s">
        <v>105</v>
      </c>
      <c r="B75" s="23" t="s">
        <v>95</v>
      </c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</row>
    <row r="76" spans="1:14">
      <c r="A76" s="20" t="s">
        <v>106</v>
      </c>
      <c r="B76" s="23" t="s">
        <v>107</v>
      </c>
      <c r="C76" s="24">
        <f t="shared" ref="C76:N76" si="11">C77+C78</f>
        <v>0</v>
      </c>
      <c r="D76" s="24">
        <f t="shared" si="11"/>
        <v>0</v>
      </c>
      <c r="E76" s="24">
        <f t="shared" si="11"/>
        <v>0</v>
      </c>
      <c r="F76" s="24">
        <f t="shared" si="11"/>
        <v>0</v>
      </c>
      <c r="G76" s="24">
        <f t="shared" si="11"/>
        <v>0</v>
      </c>
      <c r="H76" s="24">
        <f t="shared" si="11"/>
        <v>0</v>
      </c>
      <c r="I76" s="24">
        <f t="shared" si="11"/>
        <v>0</v>
      </c>
      <c r="J76" s="24">
        <f t="shared" si="11"/>
        <v>0</v>
      </c>
      <c r="K76" s="24">
        <f t="shared" si="11"/>
        <v>0</v>
      </c>
      <c r="L76" s="24">
        <f t="shared" si="11"/>
        <v>0</v>
      </c>
      <c r="M76" s="24">
        <f t="shared" si="11"/>
        <v>0</v>
      </c>
      <c r="N76" s="24">
        <f t="shared" si="11"/>
        <v>0</v>
      </c>
    </row>
    <row r="77" spans="1:14">
      <c r="A77" s="20" t="s">
        <v>108</v>
      </c>
      <c r="B77" s="23" t="s">
        <v>109</v>
      </c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</row>
    <row r="78" spans="1:14" ht="30">
      <c r="A78" s="20" t="s">
        <v>110</v>
      </c>
      <c r="B78" s="23" t="s">
        <v>95</v>
      </c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</row>
    <row r="79" spans="1:14" ht="30">
      <c r="A79" s="20" t="s">
        <v>111</v>
      </c>
      <c r="B79" s="23" t="s">
        <v>112</v>
      </c>
      <c r="C79" s="24">
        <f t="shared" ref="C79:N79" si="12">C80+C81</f>
        <v>629.70000000000005</v>
      </c>
      <c r="D79" s="24">
        <f t="shared" si="12"/>
        <v>408</v>
      </c>
      <c r="E79" s="24">
        <f t="shared" si="12"/>
        <v>374</v>
      </c>
      <c r="F79" s="24">
        <f t="shared" si="12"/>
        <v>408</v>
      </c>
      <c r="G79" s="24">
        <f t="shared" si="12"/>
        <v>753.6</v>
      </c>
      <c r="H79" s="24">
        <f t="shared" si="12"/>
        <v>184.7</v>
      </c>
      <c r="I79" s="24" t="e">
        <f t="shared" si="12"/>
        <v>#VALUE!</v>
      </c>
      <c r="J79" s="24">
        <f t="shared" si="12"/>
        <v>753.6</v>
      </c>
      <c r="K79" s="24">
        <f t="shared" si="12"/>
        <v>0</v>
      </c>
      <c r="L79" s="24">
        <f t="shared" si="12"/>
        <v>0</v>
      </c>
      <c r="M79" s="24">
        <f t="shared" si="12"/>
        <v>300</v>
      </c>
      <c r="N79" s="24">
        <f t="shared" si="12"/>
        <v>250</v>
      </c>
    </row>
    <row r="80" spans="1:14">
      <c r="A80" s="20" t="s">
        <v>113</v>
      </c>
      <c r="B80" s="23" t="s">
        <v>114</v>
      </c>
      <c r="C80" s="29">
        <v>629.70000000000005</v>
      </c>
      <c r="D80" s="25">
        <v>408</v>
      </c>
      <c r="E80" s="25">
        <v>374</v>
      </c>
      <c r="F80" s="25">
        <v>408</v>
      </c>
      <c r="G80" s="25">
        <v>753.6</v>
      </c>
      <c r="H80" s="25">
        <v>184.7</v>
      </c>
      <c r="I80" s="25" t="s">
        <v>383</v>
      </c>
      <c r="J80" s="26">
        <v>753.6</v>
      </c>
      <c r="K80" s="27"/>
      <c r="L80" s="28"/>
      <c r="M80" s="27">
        <v>300</v>
      </c>
      <c r="N80" s="27">
        <v>250</v>
      </c>
    </row>
    <row r="81" spans="1:14" ht="30">
      <c r="A81" s="20" t="s">
        <v>115</v>
      </c>
      <c r="B81" s="23" t="s">
        <v>95</v>
      </c>
      <c r="C81" s="29"/>
      <c r="D81" s="25"/>
      <c r="E81" s="25"/>
      <c r="F81" s="25"/>
      <c r="G81" s="25"/>
      <c r="H81" s="25"/>
      <c r="I81" s="25"/>
      <c r="J81" s="26"/>
      <c r="K81" s="27"/>
      <c r="L81" s="28"/>
      <c r="M81" s="27"/>
      <c r="N81" s="27"/>
    </row>
    <row r="82" spans="1:14" ht="30">
      <c r="A82" s="20" t="s">
        <v>116</v>
      </c>
      <c r="B82" s="23" t="s">
        <v>117</v>
      </c>
      <c r="C82" s="24">
        <f t="shared" ref="C82:N82" si="13">C83+C84</f>
        <v>118.2</v>
      </c>
      <c r="D82" s="24">
        <f t="shared" si="13"/>
        <v>185.6</v>
      </c>
      <c r="E82" s="24">
        <f t="shared" si="13"/>
        <v>109.3</v>
      </c>
      <c r="F82" s="24">
        <f t="shared" si="13"/>
        <v>185.6</v>
      </c>
      <c r="G82" s="24">
        <f t="shared" si="13"/>
        <v>273.7</v>
      </c>
      <c r="H82" s="24">
        <f t="shared" si="13"/>
        <v>147.5</v>
      </c>
      <c r="I82" s="24" t="e">
        <f t="shared" si="13"/>
        <v>#VALUE!</v>
      </c>
      <c r="J82" s="24">
        <f t="shared" si="13"/>
        <v>273.7</v>
      </c>
      <c r="K82" s="24">
        <f t="shared" si="13"/>
        <v>0</v>
      </c>
      <c r="L82" s="24">
        <f t="shared" si="13"/>
        <v>0</v>
      </c>
      <c r="M82" s="24">
        <f t="shared" si="13"/>
        <v>50</v>
      </c>
      <c r="N82" s="24">
        <f t="shared" si="13"/>
        <v>60</v>
      </c>
    </row>
    <row r="83" spans="1:14" ht="45">
      <c r="A83" s="20" t="s">
        <v>118</v>
      </c>
      <c r="B83" s="23" t="s">
        <v>119</v>
      </c>
      <c r="C83" s="29">
        <v>118.2</v>
      </c>
      <c r="D83" s="25">
        <v>185.6</v>
      </c>
      <c r="E83" s="25">
        <v>109.3</v>
      </c>
      <c r="F83" s="25">
        <v>185.6</v>
      </c>
      <c r="G83" s="25">
        <v>273.7</v>
      </c>
      <c r="H83" s="25">
        <v>147.5</v>
      </c>
      <c r="I83" s="25" t="s">
        <v>384</v>
      </c>
      <c r="J83" s="26">
        <v>273.7</v>
      </c>
      <c r="K83" s="27"/>
      <c r="L83" s="28"/>
      <c r="M83" s="27">
        <v>50</v>
      </c>
      <c r="N83" s="27">
        <v>60</v>
      </c>
    </row>
    <row r="84" spans="1:14" ht="30">
      <c r="A84" s="20" t="s">
        <v>120</v>
      </c>
      <c r="B84" s="23" t="s">
        <v>95</v>
      </c>
      <c r="C84" s="29"/>
      <c r="D84" s="25"/>
      <c r="E84" s="25"/>
      <c r="F84" s="25"/>
      <c r="G84" s="25"/>
      <c r="H84" s="25"/>
      <c r="I84" s="25"/>
      <c r="J84" s="26"/>
      <c r="K84" s="27"/>
      <c r="L84" s="28"/>
      <c r="M84" s="27"/>
      <c r="N84" s="27"/>
    </row>
    <row r="85" spans="1:14" ht="30">
      <c r="A85" s="20" t="s">
        <v>121</v>
      </c>
      <c r="B85" s="23" t="s">
        <v>122</v>
      </c>
      <c r="C85" s="24">
        <f t="shared" ref="C85:N85" si="14">C87+C86+C88</f>
        <v>0</v>
      </c>
      <c r="D85" s="24">
        <f t="shared" si="14"/>
        <v>1.3</v>
      </c>
      <c r="E85" s="24">
        <f t="shared" si="14"/>
        <v>1.3</v>
      </c>
      <c r="F85" s="24">
        <f t="shared" si="14"/>
        <v>1.3</v>
      </c>
      <c r="G85" s="24">
        <f t="shared" si="14"/>
        <v>0</v>
      </c>
      <c r="H85" s="24">
        <f t="shared" si="14"/>
        <v>0</v>
      </c>
      <c r="I85" s="24">
        <f t="shared" si="14"/>
        <v>0</v>
      </c>
      <c r="J85" s="24">
        <f t="shared" si="14"/>
        <v>0</v>
      </c>
      <c r="K85" s="24">
        <f t="shared" si="14"/>
        <v>0</v>
      </c>
      <c r="L85" s="24">
        <f t="shared" si="14"/>
        <v>0</v>
      </c>
      <c r="M85" s="24">
        <f t="shared" si="14"/>
        <v>0</v>
      </c>
      <c r="N85" s="24">
        <f t="shared" si="14"/>
        <v>0</v>
      </c>
    </row>
    <row r="86" spans="1:14" ht="30">
      <c r="A86" s="20" t="s">
        <v>123</v>
      </c>
      <c r="B86" s="23" t="s">
        <v>124</v>
      </c>
      <c r="C86" s="24"/>
      <c r="D86" s="24"/>
      <c r="E86" s="24"/>
      <c r="F86" s="24"/>
      <c r="G86" s="24"/>
      <c r="H86" s="24"/>
      <c r="I86" s="24"/>
      <c r="J86" s="26"/>
      <c r="K86" s="27"/>
      <c r="L86" s="28"/>
      <c r="M86" s="27"/>
      <c r="N86" s="27"/>
    </row>
    <row r="87" spans="1:14" ht="30">
      <c r="A87" s="20" t="s">
        <v>125</v>
      </c>
      <c r="B87" s="23" t="s">
        <v>126</v>
      </c>
      <c r="C87" s="29"/>
      <c r="D87" s="25">
        <v>1.3</v>
      </c>
      <c r="E87" s="25">
        <v>1.3</v>
      </c>
      <c r="F87" s="25">
        <v>1.3</v>
      </c>
      <c r="G87" s="25">
        <v>0</v>
      </c>
      <c r="H87" s="25"/>
      <c r="I87" s="25"/>
      <c r="J87" s="26"/>
      <c r="K87" s="27"/>
      <c r="L87" s="28"/>
      <c r="M87" s="27"/>
      <c r="N87" s="27"/>
    </row>
    <row r="88" spans="1:14" ht="30">
      <c r="A88" s="20" t="s">
        <v>127</v>
      </c>
      <c r="B88" s="23" t="s">
        <v>128</v>
      </c>
      <c r="C88" s="29"/>
      <c r="D88" s="25"/>
      <c r="E88" s="25"/>
      <c r="F88" s="25"/>
      <c r="G88" s="25"/>
      <c r="H88" s="25"/>
      <c r="I88" s="25"/>
      <c r="J88" s="26"/>
      <c r="K88" s="27"/>
      <c r="L88" s="28"/>
      <c r="M88" s="27"/>
      <c r="N88" s="27"/>
    </row>
    <row r="89" spans="1:14" ht="30">
      <c r="A89" s="20" t="s">
        <v>129</v>
      </c>
      <c r="B89" s="23" t="s">
        <v>130</v>
      </c>
      <c r="C89" s="29"/>
      <c r="D89" s="25"/>
      <c r="E89" s="25"/>
      <c r="F89" s="25"/>
      <c r="G89" s="25"/>
      <c r="H89" s="25"/>
      <c r="I89" s="25"/>
      <c r="J89" s="26"/>
      <c r="K89" s="27"/>
      <c r="L89" s="28"/>
      <c r="M89" s="27"/>
      <c r="N89" s="27"/>
    </row>
    <row r="90" spans="1:14" ht="42.75">
      <c r="A90" s="49">
        <v>2</v>
      </c>
      <c r="B90" s="21" t="s">
        <v>131</v>
      </c>
      <c r="C90" s="22">
        <f>C91+C92+C93+C94</f>
        <v>0</v>
      </c>
      <c r="D90" s="22">
        <f>D91+D92+D93+D94</f>
        <v>71.5</v>
      </c>
      <c r="E90" s="22">
        <f>E91+E92+E93+E94</f>
        <v>55.2</v>
      </c>
      <c r="F90" s="22">
        <f>F91+F92+F93+F94</f>
        <v>71.5</v>
      </c>
      <c r="G90" s="22">
        <f>G91+G92+G93+G94</f>
        <v>0</v>
      </c>
      <c r="H90" s="22"/>
      <c r="I90" s="22">
        <f>I91+I92+I93+I94</f>
        <v>0</v>
      </c>
      <c r="J90" s="26"/>
      <c r="K90" s="27"/>
      <c r="L90" s="28"/>
      <c r="M90" s="27"/>
      <c r="N90" s="27"/>
    </row>
    <row r="91" spans="1:14">
      <c r="A91" s="20" t="s">
        <v>132</v>
      </c>
      <c r="B91" s="23" t="s">
        <v>133</v>
      </c>
      <c r="C91" s="24"/>
      <c r="D91" s="24"/>
      <c r="E91" s="24"/>
      <c r="F91" s="24"/>
      <c r="G91" s="24"/>
      <c r="H91" s="24"/>
      <c r="I91" s="24"/>
      <c r="J91" s="26"/>
      <c r="K91" s="27"/>
      <c r="L91" s="28"/>
      <c r="M91" s="27"/>
      <c r="N91" s="27"/>
    </row>
    <row r="92" spans="1:14">
      <c r="A92" s="20" t="s">
        <v>134</v>
      </c>
      <c r="B92" s="23" t="s">
        <v>135</v>
      </c>
      <c r="C92" s="24"/>
      <c r="D92" s="24"/>
      <c r="E92" s="24"/>
      <c r="F92" s="24"/>
      <c r="G92" s="24"/>
      <c r="H92" s="24"/>
      <c r="I92" s="24"/>
      <c r="J92" s="26"/>
      <c r="K92" s="27"/>
      <c r="L92" s="28"/>
      <c r="M92" s="27"/>
      <c r="N92" s="27"/>
    </row>
    <row r="93" spans="1:14">
      <c r="A93" s="20" t="s">
        <v>136</v>
      </c>
      <c r="B93" s="23" t="s">
        <v>137</v>
      </c>
      <c r="C93" s="24"/>
      <c r="D93" s="24"/>
      <c r="E93" s="24"/>
      <c r="F93" s="24"/>
      <c r="G93" s="24"/>
      <c r="H93" s="24"/>
      <c r="I93" s="24"/>
      <c r="J93" s="26"/>
      <c r="K93" s="27"/>
      <c r="L93" s="28"/>
      <c r="M93" s="27"/>
      <c r="N93" s="27"/>
    </row>
    <row r="94" spans="1:14">
      <c r="A94" s="20" t="s">
        <v>138</v>
      </c>
      <c r="B94" s="23" t="s">
        <v>139</v>
      </c>
      <c r="C94" s="24"/>
      <c r="D94" s="24">
        <v>71.5</v>
      </c>
      <c r="E94" s="24">
        <v>55.2</v>
      </c>
      <c r="F94" s="24">
        <v>71.5</v>
      </c>
      <c r="G94" s="24">
        <v>0</v>
      </c>
      <c r="H94" s="24">
        <v>0</v>
      </c>
      <c r="I94" s="24"/>
      <c r="J94" s="26"/>
      <c r="K94" s="27"/>
      <c r="L94" s="28"/>
      <c r="M94" s="27"/>
      <c r="N94" s="27"/>
    </row>
    <row r="95" spans="1:14" ht="57">
      <c r="A95" s="49">
        <v>3</v>
      </c>
      <c r="B95" s="21" t="s">
        <v>140</v>
      </c>
      <c r="C95" s="22">
        <f t="shared" ref="C95:N95" si="15">C96+C98+C100+C102+C104</f>
        <v>0</v>
      </c>
      <c r="D95" s="22">
        <f t="shared" si="15"/>
        <v>0</v>
      </c>
      <c r="E95" s="22">
        <f t="shared" si="15"/>
        <v>0</v>
      </c>
      <c r="F95" s="22">
        <f t="shared" si="15"/>
        <v>0</v>
      </c>
      <c r="G95" s="22">
        <f t="shared" si="15"/>
        <v>0</v>
      </c>
      <c r="H95" s="22">
        <f t="shared" si="15"/>
        <v>0</v>
      </c>
      <c r="I95" s="22">
        <f t="shared" si="15"/>
        <v>0</v>
      </c>
      <c r="J95" s="22">
        <f t="shared" si="15"/>
        <v>0</v>
      </c>
      <c r="K95" s="22">
        <f t="shared" si="15"/>
        <v>0</v>
      </c>
      <c r="L95" s="22">
        <f t="shared" si="15"/>
        <v>0</v>
      </c>
      <c r="M95" s="22">
        <f t="shared" si="15"/>
        <v>0</v>
      </c>
      <c r="N95" s="22">
        <f t="shared" si="15"/>
        <v>0</v>
      </c>
    </row>
    <row r="96" spans="1:14">
      <c r="A96" s="20" t="s">
        <v>141</v>
      </c>
      <c r="B96" s="23" t="s">
        <v>142</v>
      </c>
      <c r="C96" s="24"/>
      <c r="D96" s="24"/>
      <c r="E96" s="24"/>
      <c r="F96" s="24"/>
      <c r="G96" s="24"/>
      <c r="H96" s="24"/>
      <c r="I96" s="24"/>
      <c r="J96" s="26"/>
      <c r="K96" s="27"/>
      <c r="L96" s="28"/>
      <c r="M96" s="27"/>
      <c r="N96" s="27"/>
    </row>
    <row r="97" spans="1:14" ht="30">
      <c r="A97" s="20" t="s">
        <v>143</v>
      </c>
      <c r="B97" s="23" t="s">
        <v>144</v>
      </c>
      <c r="C97" s="29"/>
      <c r="D97" s="25"/>
      <c r="E97" s="25"/>
      <c r="F97" s="25"/>
      <c r="G97" s="25"/>
      <c r="H97" s="25"/>
      <c r="I97" s="25"/>
      <c r="J97" s="26"/>
      <c r="K97" s="27"/>
      <c r="L97" s="28"/>
      <c r="M97" s="27"/>
      <c r="N97" s="27"/>
    </row>
    <row r="98" spans="1:14" ht="30">
      <c r="A98" s="20" t="s">
        <v>145</v>
      </c>
      <c r="B98" s="23" t="s">
        <v>146</v>
      </c>
      <c r="C98" s="24"/>
      <c r="D98" s="24"/>
      <c r="E98" s="24"/>
      <c r="F98" s="24"/>
      <c r="G98" s="24"/>
      <c r="H98" s="24"/>
      <c r="I98" s="24"/>
      <c r="J98" s="26"/>
      <c r="K98" s="27"/>
      <c r="L98" s="28"/>
      <c r="M98" s="27"/>
      <c r="N98" s="27"/>
    </row>
    <row r="99" spans="1:14" ht="30">
      <c r="A99" s="20" t="s">
        <v>147</v>
      </c>
      <c r="B99" s="23" t="s">
        <v>144</v>
      </c>
      <c r="C99" s="29"/>
      <c r="D99" s="25"/>
      <c r="E99" s="25"/>
      <c r="F99" s="25"/>
      <c r="G99" s="25"/>
      <c r="H99" s="25"/>
      <c r="I99" s="25"/>
      <c r="J99" s="26"/>
      <c r="K99" s="27"/>
      <c r="L99" s="28"/>
      <c r="M99" s="27"/>
      <c r="N99" s="27"/>
    </row>
    <row r="100" spans="1:14" ht="30">
      <c r="A100" s="20" t="s">
        <v>148</v>
      </c>
      <c r="B100" s="23" t="s">
        <v>149</v>
      </c>
      <c r="C100" s="24"/>
      <c r="D100" s="24"/>
      <c r="E100" s="24"/>
      <c r="F100" s="24"/>
      <c r="G100" s="24"/>
      <c r="H100" s="24"/>
      <c r="I100" s="24"/>
      <c r="J100" s="26"/>
      <c r="K100" s="27"/>
      <c r="L100" s="28"/>
      <c r="M100" s="27"/>
      <c r="N100" s="27"/>
    </row>
    <row r="101" spans="1:14" ht="30">
      <c r="A101" s="20" t="s">
        <v>150</v>
      </c>
      <c r="B101" s="23" t="s">
        <v>144</v>
      </c>
      <c r="C101" s="29"/>
      <c r="D101" s="25"/>
      <c r="E101" s="25"/>
      <c r="F101" s="25"/>
      <c r="G101" s="25"/>
      <c r="H101" s="25"/>
      <c r="I101" s="25"/>
      <c r="J101" s="26"/>
      <c r="K101" s="27"/>
      <c r="L101" s="28"/>
      <c r="M101" s="27"/>
      <c r="N101" s="27"/>
    </row>
    <row r="102" spans="1:14" ht="60">
      <c r="A102" s="20" t="s">
        <v>151</v>
      </c>
      <c r="B102" s="23" t="s">
        <v>152</v>
      </c>
      <c r="C102" s="24"/>
      <c r="D102" s="24"/>
      <c r="E102" s="24"/>
      <c r="F102" s="24"/>
      <c r="G102" s="24"/>
      <c r="H102" s="24"/>
      <c r="I102" s="24"/>
      <c r="J102" s="26"/>
      <c r="K102" s="27"/>
      <c r="L102" s="28"/>
      <c r="M102" s="27"/>
      <c r="N102" s="27"/>
    </row>
    <row r="103" spans="1:14" ht="30">
      <c r="A103" s="20" t="s">
        <v>153</v>
      </c>
      <c r="B103" s="23" t="s">
        <v>144</v>
      </c>
      <c r="C103" s="29"/>
      <c r="D103" s="25"/>
      <c r="E103" s="25"/>
      <c r="F103" s="25"/>
      <c r="G103" s="25"/>
      <c r="H103" s="25"/>
      <c r="I103" s="25"/>
      <c r="J103" s="26"/>
      <c r="K103" s="27"/>
      <c r="L103" s="28"/>
      <c r="M103" s="27"/>
      <c r="N103" s="27"/>
    </row>
    <row r="104" spans="1:14" ht="36" customHeight="1">
      <c r="A104" s="20" t="s">
        <v>154</v>
      </c>
      <c r="B104" s="23" t="s">
        <v>155</v>
      </c>
      <c r="C104" s="24"/>
      <c r="D104" s="24"/>
      <c r="E104" s="24"/>
      <c r="F104" s="24"/>
      <c r="G104" s="24"/>
      <c r="H104" s="24"/>
      <c r="I104" s="24"/>
      <c r="J104" s="26"/>
      <c r="K104" s="27"/>
      <c r="L104" s="28"/>
      <c r="M104" s="27"/>
      <c r="N104" s="27"/>
    </row>
    <row r="105" spans="1:14" ht="42.75">
      <c r="A105" s="49">
        <v>4</v>
      </c>
      <c r="B105" s="21" t="s">
        <v>156</v>
      </c>
      <c r="C105" s="22">
        <f>C107+C108+C109+C110+C106</f>
        <v>0</v>
      </c>
      <c r="D105" s="22">
        <f>D107+D108+D109+D110+D106</f>
        <v>0</v>
      </c>
      <c r="E105" s="22">
        <f>E107+E108+E109+E110+E106</f>
        <v>0</v>
      </c>
      <c r="F105" s="22">
        <f>F107+F108+F109+F110+F106</f>
        <v>0</v>
      </c>
      <c r="G105" s="22">
        <f>G107+G108+G109+G110+G106</f>
        <v>0</v>
      </c>
      <c r="H105" s="22"/>
      <c r="I105" s="22">
        <f>I107+I108+I109+I110+I106</f>
        <v>0</v>
      </c>
      <c r="J105" s="26"/>
      <c r="K105" s="27"/>
      <c r="L105" s="28"/>
      <c r="M105" s="27"/>
      <c r="N105" s="27"/>
    </row>
    <row r="106" spans="1:14">
      <c r="A106" s="20" t="s">
        <v>157</v>
      </c>
      <c r="B106" s="23" t="s">
        <v>133</v>
      </c>
      <c r="C106" s="24"/>
      <c r="D106" s="24"/>
      <c r="E106" s="24"/>
      <c r="F106" s="24"/>
      <c r="G106" s="24"/>
      <c r="H106" s="24"/>
      <c r="I106" s="24"/>
      <c r="J106" s="26"/>
      <c r="K106" s="27"/>
      <c r="L106" s="28"/>
      <c r="M106" s="27"/>
      <c r="N106" s="27"/>
    </row>
    <row r="107" spans="1:14">
      <c r="A107" s="20" t="s">
        <v>158</v>
      </c>
      <c r="B107" s="23" t="s">
        <v>159</v>
      </c>
      <c r="C107" s="29"/>
      <c r="D107" s="25"/>
      <c r="E107" s="25"/>
      <c r="F107" s="25"/>
      <c r="G107" s="25"/>
      <c r="H107" s="25"/>
      <c r="I107" s="25"/>
      <c r="J107" s="26"/>
      <c r="K107" s="27"/>
      <c r="L107" s="28"/>
      <c r="M107" s="27"/>
      <c r="N107" s="27"/>
    </row>
    <row r="108" spans="1:14">
      <c r="A108" s="20" t="s">
        <v>160</v>
      </c>
      <c r="B108" s="23" t="s">
        <v>161</v>
      </c>
      <c r="C108" s="29"/>
      <c r="D108" s="25"/>
      <c r="E108" s="25"/>
      <c r="F108" s="25"/>
      <c r="G108" s="25"/>
      <c r="H108" s="25"/>
      <c r="I108" s="25"/>
      <c r="J108" s="26"/>
      <c r="K108" s="27"/>
      <c r="L108" s="28"/>
      <c r="M108" s="27"/>
      <c r="N108" s="27"/>
    </row>
    <row r="109" spans="1:14" ht="60">
      <c r="A109" s="20" t="s">
        <v>162</v>
      </c>
      <c r="B109" s="23" t="s">
        <v>163</v>
      </c>
      <c r="C109" s="29"/>
      <c r="D109" s="25"/>
      <c r="E109" s="25"/>
      <c r="F109" s="25"/>
      <c r="G109" s="25"/>
      <c r="H109" s="25"/>
      <c r="I109" s="25"/>
      <c r="J109" s="26"/>
      <c r="K109" s="27"/>
      <c r="L109" s="28"/>
      <c r="M109" s="27"/>
      <c r="N109" s="27"/>
    </row>
    <row r="110" spans="1:14">
      <c r="A110" s="20" t="s">
        <v>164</v>
      </c>
      <c r="B110" s="23" t="s">
        <v>139</v>
      </c>
      <c r="C110" s="29"/>
      <c r="D110" s="25"/>
      <c r="E110" s="25"/>
      <c r="F110" s="25"/>
      <c r="G110" s="25"/>
      <c r="H110" s="25"/>
      <c r="I110" s="25"/>
      <c r="J110" s="26"/>
      <c r="K110" s="27"/>
      <c r="L110" s="28"/>
      <c r="M110" s="27"/>
      <c r="N110" s="27"/>
    </row>
    <row r="111" spans="1:14">
      <c r="A111" s="20"/>
      <c r="B111" s="23" t="s">
        <v>165</v>
      </c>
      <c r="C111" s="29"/>
      <c r="D111" s="25"/>
      <c r="E111" s="25"/>
      <c r="F111" s="25"/>
      <c r="G111" s="25"/>
      <c r="H111" s="25"/>
      <c r="I111" s="25"/>
      <c r="J111" s="26"/>
      <c r="K111" s="27"/>
      <c r="L111" s="28"/>
      <c r="M111" s="27"/>
      <c r="N111" s="27"/>
    </row>
    <row r="112" spans="1:14" ht="120">
      <c r="A112" s="20" t="s">
        <v>166</v>
      </c>
      <c r="B112" s="23" t="s">
        <v>167</v>
      </c>
      <c r="C112" s="29"/>
      <c r="D112" s="25"/>
      <c r="E112" s="25"/>
      <c r="F112" s="25"/>
      <c r="G112" s="25"/>
      <c r="H112" s="25"/>
      <c r="I112" s="25"/>
      <c r="J112" s="26"/>
      <c r="K112" s="27"/>
      <c r="L112" s="28"/>
      <c r="M112" s="27"/>
      <c r="N112" s="27"/>
    </row>
    <row r="113" spans="1:14" ht="44.25">
      <c r="A113" s="20" t="s">
        <v>168</v>
      </c>
      <c r="B113" s="21" t="s">
        <v>169</v>
      </c>
      <c r="C113" s="29"/>
      <c r="D113" s="25"/>
      <c r="E113" s="25"/>
      <c r="F113" s="25"/>
      <c r="G113" s="25"/>
      <c r="H113" s="25"/>
      <c r="I113" s="25"/>
      <c r="J113" s="26"/>
      <c r="K113" s="27"/>
      <c r="L113" s="28"/>
      <c r="M113" s="27"/>
      <c r="N113" s="27"/>
    </row>
    <row r="114" spans="1:14" ht="28.5">
      <c r="A114" s="49">
        <v>5</v>
      </c>
      <c r="B114" s="21" t="s">
        <v>170</v>
      </c>
      <c r="C114" s="22">
        <f>C115+C118+C121+C124+C125+C128+C131+C132+C133+C134+C137+C138+C136</f>
        <v>1546.5</v>
      </c>
      <c r="D114" s="22">
        <f>D115+D118+D121+D124+D125+D128+D131+D132+D133+D134+D137+D138+D136</f>
        <v>2283.6999999999998</v>
      </c>
      <c r="E114" s="22">
        <f>E115+E118+E121+E124+E125+E128+E131+E132+E133+E134+E137+E138+E136</f>
        <v>1144</v>
      </c>
      <c r="F114" s="22">
        <f>F115+F118+F121+F124+F125+F128+F131+F132+F133+F134+F137+F138+F136</f>
        <v>1934.8999999999999</v>
      </c>
      <c r="G114" s="22">
        <f>G115+G118+G121+G124+G125+G128+G131+G132+G133+G134+G137+G138+G136</f>
        <v>3001.2</v>
      </c>
      <c r="H114" s="22">
        <f t="shared" ref="H114:N114" si="16">H115+H118+H121+H124+H125+H128+H131+H132+H133+H134+H137+H138</f>
        <v>2020.2000000000003</v>
      </c>
      <c r="I114" s="22" t="e">
        <f t="shared" si="16"/>
        <v>#VALUE!</v>
      </c>
      <c r="J114" s="22">
        <f>J115+J118+J121+J124+J125+J128+J131+J132+J133+J134+J137+J138+J136</f>
        <v>3001.2</v>
      </c>
      <c r="K114" s="22">
        <f t="shared" si="16"/>
        <v>0</v>
      </c>
      <c r="L114" s="22">
        <f t="shared" si="16"/>
        <v>0</v>
      </c>
      <c r="M114" s="22">
        <f t="shared" si="16"/>
        <v>877.9</v>
      </c>
      <c r="N114" s="22">
        <f t="shared" si="16"/>
        <v>810.3</v>
      </c>
    </row>
    <row r="115" spans="1:14">
      <c r="A115" s="20" t="s">
        <v>171</v>
      </c>
      <c r="B115" s="23" t="s">
        <v>172</v>
      </c>
      <c r="C115" s="24">
        <f t="shared" ref="C115:N115" si="17">C116+C117</f>
        <v>0</v>
      </c>
      <c r="D115" s="24">
        <f t="shared" si="17"/>
        <v>0</v>
      </c>
      <c r="E115" s="24">
        <f t="shared" si="17"/>
        <v>0</v>
      </c>
      <c r="F115" s="24">
        <f t="shared" si="17"/>
        <v>0</v>
      </c>
      <c r="G115" s="24">
        <f t="shared" si="17"/>
        <v>0</v>
      </c>
      <c r="H115" s="24">
        <f t="shared" si="17"/>
        <v>0</v>
      </c>
      <c r="I115" s="24">
        <f t="shared" si="17"/>
        <v>0</v>
      </c>
      <c r="J115" s="24">
        <f t="shared" si="17"/>
        <v>0</v>
      </c>
      <c r="K115" s="24">
        <f t="shared" si="17"/>
        <v>0</v>
      </c>
      <c r="L115" s="24">
        <f t="shared" si="17"/>
        <v>0</v>
      </c>
      <c r="M115" s="24">
        <f t="shared" si="17"/>
        <v>0</v>
      </c>
      <c r="N115" s="24">
        <f t="shared" si="17"/>
        <v>0</v>
      </c>
    </row>
    <row r="116" spans="1:14">
      <c r="A116" s="20" t="s">
        <v>173</v>
      </c>
      <c r="B116" s="23" t="s">
        <v>174</v>
      </c>
      <c r="C116" s="29"/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29"/>
    </row>
    <row r="117" spans="1:14" ht="30">
      <c r="A117" s="20" t="s">
        <v>175</v>
      </c>
      <c r="B117" s="23" t="s">
        <v>95</v>
      </c>
      <c r="C117" s="29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</row>
    <row r="118" spans="1:14" ht="45">
      <c r="A118" s="20" t="s">
        <v>176</v>
      </c>
      <c r="B118" s="23" t="s">
        <v>177</v>
      </c>
      <c r="C118" s="24">
        <f t="shared" ref="C118:N118" si="18">C119+C120</f>
        <v>315.39999999999998</v>
      </c>
      <c r="D118" s="24">
        <f t="shared" si="18"/>
        <v>432</v>
      </c>
      <c r="E118" s="24">
        <f t="shared" si="18"/>
        <v>217</v>
      </c>
      <c r="F118" s="24">
        <f t="shared" si="18"/>
        <v>432</v>
      </c>
      <c r="G118" s="24">
        <f t="shared" si="18"/>
        <v>23</v>
      </c>
      <c r="H118" s="24">
        <f t="shared" si="18"/>
        <v>92.2</v>
      </c>
      <c r="I118" s="24" t="e">
        <f t="shared" si="18"/>
        <v>#VALUE!</v>
      </c>
      <c r="J118" s="24">
        <f t="shared" si="18"/>
        <v>23</v>
      </c>
      <c r="K118" s="24">
        <f t="shared" si="18"/>
        <v>0</v>
      </c>
      <c r="L118" s="24">
        <f t="shared" si="18"/>
        <v>0</v>
      </c>
      <c r="M118" s="24">
        <f t="shared" si="18"/>
        <v>320</v>
      </c>
      <c r="N118" s="24">
        <f t="shared" si="18"/>
        <v>260</v>
      </c>
    </row>
    <row r="119" spans="1:14" ht="30">
      <c r="A119" s="20" t="s">
        <v>178</v>
      </c>
      <c r="B119" s="23" t="s">
        <v>179</v>
      </c>
      <c r="C119" s="29">
        <v>315.39999999999998</v>
      </c>
      <c r="D119" s="29">
        <v>432</v>
      </c>
      <c r="E119" s="29">
        <v>217</v>
      </c>
      <c r="F119" s="29">
        <v>432</v>
      </c>
      <c r="G119" s="29">
        <v>23</v>
      </c>
      <c r="H119" s="29">
        <v>92.2</v>
      </c>
      <c r="I119" s="24" t="s">
        <v>385</v>
      </c>
      <c r="J119" s="29">
        <v>23</v>
      </c>
      <c r="K119" s="29"/>
      <c r="L119" s="29"/>
      <c r="M119" s="29">
        <v>320</v>
      </c>
      <c r="N119" s="29">
        <v>260</v>
      </c>
    </row>
    <row r="120" spans="1:14" ht="30">
      <c r="A120" s="20" t="s">
        <v>180</v>
      </c>
      <c r="B120" s="23" t="s">
        <v>95</v>
      </c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/>
    </row>
    <row r="121" spans="1:14" ht="19.5" customHeight="1">
      <c r="A121" s="20" t="s">
        <v>181</v>
      </c>
      <c r="B121" s="23" t="s">
        <v>182</v>
      </c>
      <c r="C121" s="24">
        <f t="shared" ref="C121:N121" si="19">C122+C123</f>
        <v>28.8</v>
      </c>
      <c r="D121" s="24">
        <f t="shared" si="19"/>
        <v>79.3</v>
      </c>
      <c r="E121" s="24">
        <f t="shared" si="19"/>
        <v>17.8</v>
      </c>
      <c r="F121" s="24">
        <f t="shared" si="19"/>
        <v>79.3</v>
      </c>
      <c r="G121" s="24">
        <f t="shared" si="19"/>
        <v>16.399999999999999</v>
      </c>
      <c r="H121" s="24">
        <f t="shared" si="19"/>
        <v>111.8</v>
      </c>
      <c r="I121" s="24" t="e">
        <f t="shared" si="19"/>
        <v>#VALUE!</v>
      </c>
      <c r="J121" s="24">
        <f t="shared" si="19"/>
        <v>16.399999999999999</v>
      </c>
      <c r="K121" s="24">
        <f t="shared" si="19"/>
        <v>0</v>
      </c>
      <c r="L121" s="24">
        <f t="shared" si="19"/>
        <v>0</v>
      </c>
      <c r="M121" s="24">
        <f t="shared" si="19"/>
        <v>6.4</v>
      </c>
      <c r="N121" s="24">
        <f t="shared" si="19"/>
        <v>6.4</v>
      </c>
    </row>
    <row r="122" spans="1:14" ht="45">
      <c r="A122" s="20" t="s">
        <v>183</v>
      </c>
      <c r="B122" s="23" t="s">
        <v>184</v>
      </c>
      <c r="C122" s="29">
        <v>5</v>
      </c>
      <c r="D122" s="29">
        <v>71.599999999999994</v>
      </c>
      <c r="E122" s="29">
        <v>10.1</v>
      </c>
      <c r="F122" s="29">
        <v>71.599999999999994</v>
      </c>
      <c r="G122" s="29">
        <v>10</v>
      </c>
      <c r="H122" s="29">
        <v>28.8</v>
      </c>
      <c r="I122" s="24" t="s">
        <v>386</v>
      </c>
      <c r="J122" s="29">
        <v>10</v>
      </c>
      <c r="K122" s="29"/>
      <c r="L122" s="29"/>
      <c r="M122" s="29"/>
      <c r="N122" s="29"/>
    </row>
    <row r="123" spans="1:14" ht="60">
      <c r="A123" s="20" t="s">
        <v>185</v>
      </c>
      <c r="B123" s="23" t="s">
        <v>95</v>
      </c>
      <c r="C123" s="29">
        <v>23.8</v>
      </c>
      <c r="D123" s="29">
        <v>7.7</v>
      </c>
      <c r="E123" s="29">
        <v>7.7</v>
      </c>
      <c r="F123" s="29">
        <v>7.7</v>
      </c>
      <c r="G123" s="29">
        <v>6.4</v>
      </c>
      <c r="H123" s="29">
        <v>83</v>
      </c>
      <c r="I123" s="24" t="s">
        <v>387</v>
      </c>
      <c r="J123" s="29">
        <v>6.4</v>
      </c>
      <c r="K123" s="29"/>
      <c r="L123" s="29"/>
      <c r="M123" s="29">
        <v>6.4</v>
      </c>
      <c r="N123" s="29">
        <v>6.4</v>
      </c>
    </row>
    <row r="124" spans="1:14">
      <c r="A124" s="20" t="s">
        <v>186</v>
      </c>
      <c r="B124" s="23" t="s">
        <v>187</v>
      </c>
      <c r="C124" s="29"/>
      <c r="D124" s="29">
        <v>189</v>
      </c>
      <c r="E124" s="29">
        <v>189</v>
      </c>
      <c r="F124" s="29">
        <v>189</v>
      </c>
      <c r="G124" s="29">
        <v>0</v>
      </c>
      <c r="H124" s="29">
        <v>0</v>
      </c>
      <c r="I124" s="29"/>
      <c r="J124" s="29"/>
      <c r="K124" s="29"/>
      <c r="L124" s="29"/>
      <c r="M124" s="29"/>
      <c r="N124" s="29"/>
    </row>
    <row r="125" spans="1:14" ht="30">
      <c r="A125" s="20" t="s">
        <v>188</v>
      </c>
      <c r="B125" s="23" t="s">
        <v>189</v>
      </c>
      <c r="C125" s="24">
        <f t="shared" ref="C125:N125" si="20">C126+C127</f>
        <v>0</v>
      </c>
      <c r="D125" s="24">
        <f t="shared" si="20"/>
        <v>0</v>
      </c>
      <c r="E125" s="24">
        <f t="shared" si="20"/>
        <v>0</v>
      </c>
      <c r="F125" s="24">
        <f t="shared" si="20"/>
        <v>0</v>
      </c>
      <c r="G125" s="24">
        <f t="shared" si="20"/>
        <v>0</v>
      </c>
      <c r="H125" s="24">
        <f t="shared" si="20"/>
        <v>0</v>
      </c>
      <c r="I125" s="24">
        <f t="shared" si="20"/>
        <v>0</v>
      </c>
      <c r="J125" s="24">
        <f t="shared" si="20"/>
        <v>0</v>
      </c>
      <c r="K125" s="24">
        <f t="shared" si="20"/>
        <v>0</v>
      </c>
      <c r="L125" s="24">
        <f t="shared" si="20"/>
        <v>0</v>
      </c>
      <c r="M125" s="24">
        <f t="shared" si="20"/>
        <v>0</v>
      </c>
      <c r="N125" s="24">
        <f t="shared" si="20"/>
        <v>0</v>
      </c>
    </row>
    <row r="126" spans="1:14" ht="30">
      <c r="A126" s="20" t="s">
        <v>190</v>
      </c>
      <c r="B126" s="23" t="s">
        <v>191</v>
      </c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</row>
    <row r="127" spans="1:14" ht="30">
      <c r="A127" s="20" t="s">
        <v>192</v>
      </c>
      <c r="B127" s="23" t="s">
        <v>95</v>
      </c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</row>
    <row r="128" spans="1:14" ht="30">
      <c r="A128" s="20" t="s">
        <v>193</v>
      </c>
      <c r="B128" s="23" t="s">
        <v>194</v>
      </c>
      <c r="C128" s="24">
        <f t="shared" ref="C128:N128" si="21">C129+C130</f>
        <v>84.1</v>
      </c>
      <c r="D128" s="24">
        <f t="shared" si="21"/>
        <v>190</v>
      </c>
      <c r="E128" s="24">
        <f t="shared" si="21"/>
        <v>129.30000000000001</v>
      </c>
      <c r="F128" s="24">
        <f t="shared" si="21"/>
        <v>190</v>
      </c>
      <c r="G128" s="24">
        <f t="shared" si="21"/>
        <v>298.8</v>
      </c>
      <c r="H128" s="24">
        <f t="shared" si="21"/>
        <v>130.5</v>
      </c>
      <c r="I128" s="24">
        <f t="shared" si="21"/>
        <v>0</v>
      </c>
      <c r="J128" s="24">
        <f t="shared" si="21"/>
        <v>298.8</v>
      </c>
      <c r="K128" s="24">
        <f t="shared" si="21"/>
        <v>0</v>
      </c>
      <c r="L128" s="24">
        <f t="shared" si="21"/>
        <v>0</v>
      </c>
      <c r="M128" s="24">
        <f t="shared" si="21"/>
        <v>310.5</v>
      </c>
      <c r="N128" s="24">
        <f t="shared" si="21"/>
        <v>322.89999999999998</v>
      </c>
    </row>
    <row r="129" spans="1:14">
      <c r="A129" s="20" t="s">
        <v>195</v>
      </c>
      <c r="B129" s="23" t="s">
        <v>196</v>
      </c>
      <c r="C129" s="29">
        <v>84.1</v>
      </c>
      <c r="D129" s="29">
        <v>190</v>
      </c>
      <c r="E129" s="29">
        <v>129.30000000000001</v>
      </c>
      <c r="F129" s="29">
        <v>190</v>
      </c>
      <c r="G129" s="29">
        <v>298.8</v>
      </c>
      <c r="H129" s="29">
        <v>130.5</v>
      </c>
      <c r="I129" s="24"/>
      <c r="J129" s="29">
        <v>298.8</v>
      </c>
      <c r="K129" s="29"/>
      <c r="L129" s="29"/>
      <c r="M129" s="29">
        <v>310.5</v>
      </c>
      <c r="N129" s="29">
        <v>322.89999999999998</v>
      </c>
    </row>
    <row r="130" spans="1:14" ht="30">
      <c r="A130" s="20" t="s">
        <v>197</v>
      </c>
      <c r="B130" s="23" t="s">
        <v>198</v>
      </c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</row>
    <row r="131" spans="1:14">
      <c r="A131" s="20" t="s">
        <v>199</v>
      </c>
      <c r="B131" s="23" t="s">
        <v>200</v>
      </c>
      <c r="C131" s="29"/>
      <c r="D131" s="29">
        <v>10</v>
      </c>
      <c r="E131" s="29"/>
      <c r="F131" s="29">
        <v>10</v>
      </c>
      <c r="G131" s="29">
        <v>10</v>
      </c>
      <c r="H131" s="29"/>
      <c r="I131" s="29"/>
      <c r="J131" s="29">
        <v>10</v>
      </c>
      <c r="K131" s="29"/>
      <c r="L131" s="29"/>
      <c r="M131" s="29"/>
      <c r="N131" s="29"/>
    </row>
    <row r="132" spans="1:14">
      <c r="A132" s="20" t="s">
        <v>201</v>
      </c>
      <c r="B132" s="23" t="s">
        <v>202</v>
      </c>
      <c r="C132" s="29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</row>
    <row r="133" spans="1:14" ht="30">
      <c r="A133" s="20" t="s">
        <v>203</v>
      </c>
      <c r="B133" s="23" t="s">
        <v>204</v>
      </c>
      <c r="C133" s="29"/>
      <c r="D133" s="29"/>
      <c r="E133" s="29"/>
      <c r="F133" s="29"/>
      <c r="G133" s="29"/>
      <c r="H133" s="29"/>
      <c r="I133" s="29"/>
      <c r="J133" s="29"/>
      <c r="K133" s="29"/>
      <c r="L133" s="29"/>
      <c r="M133" s="29"/>
      <c r="N133" s="29"/>
    </row>
    <row r="134" spans="1:14" ht="30">
      <c r="A134" s="20" t="s">
        <v>205</v>
      </c>
      <c r="B134" s="23" t="s">
        <v>206</v>
      </c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</row>
    <row r="135" spans="1:14" ht="45">
      <c r="A135" s="20" t="s">
        <v>207</v>
      </c>
      <c r="B135" s="23" t="s">
        <v>208</v>
      </c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</row>
    <row r="136" spans="1:14" ht="75">
      <c r="A136" s="20" t="s">
        <v>209</v>
      </c>
      <c r="B136" s="23" t="s">
        <v>210</v>
      </c>
      <c r="C136" s="29">
        <v>70.3</v>
      </c>
      <c r="D136" s="29">
        <v>69.8</v>
      </c>
      <c r="E136" s="29">
        <v>58.8</v>
      </c>
      <c r="F136" s="29">
        <v>69.8</v>
      </c>
      <c r="G136" s="29">
        <v>90.2</v>
      </c>
      <c r="H136" s="29">
        <v>101.7</v>
      </c>
      <c r="I136" s="29"/>
      <c r="J136" s="29">
        <v>90.2</v>
      </c>
      <c r="K136" s="29"/>
      <c r="L136" s="29"/>
      <c r="M136" s="29">
        <v>94.2</v>
      </c>
      <c r="N136" s="29">
        <v>97.9</v>
      </c>
    </row>
    <row r="137" spans="1:14" ht="75">
      <c r="A137" s="20" t="s">
        <v>211</v>
      </c>
      <c r="B137" s="23" t="s">
        <v>212</v>
      </c>
      <c r="C137" s="29"/>
      <c r="D137" s="29"/>
      <c r="E137" s="29"/>
      <c r="F137" s="29"/>
      <c r="G137" s="29"/>
      <c r="H137" s="29"/>
      <c r="I137" s="29"/>
      <c r="J137" s="29"/>
      <c r="K137" s="29"/>
      <c r="L137" s="29"/>
      <c r="M137" s="29"/>
      <c r="N137" s="29"/>
    </row>
    <row r="138" spans="1:14">
      <c r="A138" s="20" t="s">
        <v>213</v>
      </c>
      <c r="B138" s="23" t="s">
        <v>214</v>
      </c>
      <c r="C138" s="24">
        <f t="shared" ref="C138:N138" si="22">SUM(C139:C170)</f>
        <v>1047.9000000000001</v>
      </c>
      <c r="D138" s="24">
        <f t="shared" si="22"/>
        <v>1313.6</v>
      </c>
      <c r="E138" s="24">
        <f t="shared" si="22"/>
        <v>532.1</v>
      </c>
      <c r="F138" s="24">
        <f t="shared" si="22"/>
        <v>964.80000000000007</v>
      </c>
      <c r="G138" s="24">
        <f t="shared" si="22"/>
        <v>2562.8000000000002</v>
      </c>
      <c r="H138" s="24">
        <f t="shared" si="22"/>
        <v>1685.7000000000003</v>
      </c>
      <c r="I138" s="24">
        <f t="shared" si="22"/>
        <v>0</v>
      </c>
      <c r="J138" s="24">
        <f t="shared" si="22"/>
        <v>2562.8000000000002</v>
      </c>
      <c r="K138" s="24">
        <f t="shared" si="22"/>
        <v>0</v>
      </c>
      <c r="L138" s="24">
        <f t="shared" si="22"/>
        <v>0</v>
      </c>
      <c r="M138" s="24">
        <f t="shared" si="22"/>
        <v>241</v>
      </c>
      <c r="N138" s="24">
        <f t="shared" si="22"/>
        <v>221</v>
      </c>
    </row>
    <row r="139" spans="1:14" ht="25.5">
      <c r="A139" s="20" t="s">
        <v>215</v>
      </c>
      <c r="B139" s="35" t="s">
        <v>216</v>
      </c>
      <c r="C139" s="29"/>
      <c r="D139" s="29"/>
      <c r="E139" s="29"/>
      <c r="F139" s="29"/>
      <c r="G139" s="29"/>
      <c r="H139" s="29"/>
      <c r="I139" s="29"/>
      <c r="J139" s="29"/>
      <c r="K139" s="29"/>
      <c r="L139" s="29"/>
      <c r="M139" s="29"/>
      <c r="N139" s="29"/>
    </row>
    <row r="140" spans="1:14" ht="102">
      <c r="A140" s="20" t="s">
        <v>217</v>
      </c>
      <c r="B140" s="35" t="s">
        <v>218</v>
      </c>
      <c r="C140" s="29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</row>
    <row r="141" spans="1:14" ht="25.5">
      <c r="A141" s="20" t="s">
        <v>219</v>
      </c>
      <c r="B141" s="35" t="s">
        <v>220</v>
      </c>
      <c r="C141" s="29"/>
      <c r="D141" s="29"/>
      <c r="E141" s="29"/>
      <c r="F141" s="29"/>
      <c r="G141" s="29"/>
      <c r="H141" s="29"/>
      <c r="I141" s="29"/>
      <c r="J141" s="29"/>
      <c r="K141" s="29"/>
      <c r="L141" s="29"/>
      <c r="M141" s="29"/>
      <c r="N141" s="29"/>
    </row>
    <row r="142" spans="1:14">
      <c r="A142" s="20" t="s">
        <v>221</v>
      </c>
      <c r="B142" s="35" t="s">
        <v>222</v>
      </c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/>
    </row>
    <row r="143" spans="1:14" ht="74.099999999999994" customHeight="1">
      <c r="A143" s="20" t="s">
        <v>223</v>
      </c>
      <c r="B143" s="35" t="s">
        <v>224</v>
      </c>
      <c r="C143" s="29">
        <v>12.1</v>
      </c>
      <c r="D143" s="29">
        <v>42.8</v>
      </c>
      <c r="E143" s="29">
        <v>35.299999999999997</v>
      </c>
      <c r="F143" s="29">
        <v>42.8</v>
      </c>
      <c r="G143" s="29">
        <v>30</v>
      </c>
      <c r="H143" s="29">
        <v>76.2</v>
      </c>
      <c r="I143" s="24" t="s">
        <v>388</v>
      </c>
      <c r="J143" s="29">
        <v>30</v>
      </c>
      <c r="K143" s="29"/>
      <c r="L143" s="29"/>
      <c r="M143" s="29">
        <v>30</v>
      </c>
      <c r="N143" s="29">
        <v>25</v>
      </c>
    </row>
    <row r="144" spans="1:14" ht="25.5">
      <c r="A144" s="20" t="s">
        <v>225</v>
      </c>
      <c r="B144" s="35" t="s">
        <v>226</v>
      </c>
      <c r="C144" s="29">
        <v>12.3</v>
      </c>
      <c r="D144" s="29">
        <v>0</v>
      </c>
      <c r="E144" s="29">
        <v>0</v>
      </c>
      <c r="F144" s="29">
        <v>0</v>
      </c>
      <c r="G144" s="29"/>
      <c r="H144" s="29"/>
      <c r="I144" s="29"/>
      <c r="J144" s="29"/>
      <c r="K144" s="29"/>
      <c r="L144" s="29"/>
      <c r="M144" s="29"/>
      <c r="N144" s="29"/>
    </row>
    <row r="145" spans="1:14" ht="25.5">
      <c r="A145" s="20" t="s">
        <v>227</v>
      </c>
      <c r="B145" s="35" t="s">
        <v>228</v>
      </c>
      <c r="C145" s="29">
        <v>4.0999999999999996</v>
      </c>
      <c r="D145" s="29">
        <v>3.3</v>
      </c>
      <c r="E145" s="29">
        <v>2.2000000000000002</v>
      </c>
      <c r="F145" s="29">
        <v>3.3</v>
      </c>
      <c r="G145" s="29">
        <v>6</v>
      </c>
      <c r="H145" s="29">
        <v>103</v>
      </c>
      <c r="I145" s="29"/>
      <c r="J145" s="29">
        <v>6</v>
      </c>
      <c r="K145" s="29"/>
      <c r="L145" s="29"/>
      <c r="M145" s="29"/>
      <c r="N145" s="29"/>
    </row>
    <row r="146" spans="1:14" ht="45">
      <c r="A146" s="20" t="s">
        <v>229</v>
      </c>
      <c r="B146" s="35" t="s">
        <v>230</v>
      </c>
      <c r="C146" s="29">
        <v>121</v>
      </c>
      <c r="D146" s="29">
        <v>85.7</v>
      </c>
      <c r="E146" s="29">
        <v>78.099999999999994</v>
      </c>
      <c r="F146" s="29">
        <v>85.7</v>
      </c>
      <c r="G146" s="29">
        <v>97.3</v>
      </c>
      <c r="H146" s="29">
        <v>128.5</v>
      </c>
      <c r="I146" s="24" t="s">
        <v>389</v>
      </c>
      <c r="J146" s="29">
        <v>97.3</v>
      </c>
      <c r="K146" s="29"/>
      <c r="L146" s="29"/>
      <c r="M146" s="29">
        <v>70</v>
      </c>
      <c r="N146" s="29">
        <v>60</v>
      </c>
    </row>
    <row r="147" spans="1:14" ht="25.5">
      <c r="A147" s="20" t="s">
        <v>231</v>
      </c>
      <c r="B147" s="35" t="s">
        <v>232</v>
      </c>
      <c r="C147" s="29">
        <v>1.6</v>
      </c>
      <c r="D147" s="29"/>
      <c r="E147" s="29"/>
      <c r="F147" s="29"/>
      <c r="G147" s="29"/>
      <c r="H147" s="29"/>
      <c r="I147" s="29"/>
      <c r="J147" s="29"/>
      <c r="K147" s="29"/>
      <c r="L147" s="29"/>
      <c r="M147" s="29"/>
      <c r="N147" s="29"/>
    </row>
    <row r="148" spans="1:14" ht="25.5">
      <c r="A148" s="20" t="s">
        <v>233</v>
      </c>
      <c r="B148" s="35" t="s">
        <v>234</v>
      </c>
      <c r="C148" s="29">
        <v>3.3</v>
      </c>
      <c r="D148" s="29">
        <v>5</v>
      </c>
      <c r="E148" s="29">
        <v>0</v>
      </c>
      <c r="F148" s="29">
        <v>5</v>
      </c>
      <c r="G148" s="29">
        <v>5</v>
      </c>
      <c r="H148" s="29">
        <v>0</v>
      </c>
      <c r="I148" s="29"/>
      <c r="J148" s="29">
        <v>5</v>
      </c>
      <c r="K148" s="29"/>
      <c r="L148" s="29"/>
      <c r="M148" s="29"/>
      <c r="N148" s="29"/>
    </row>
    <row r="149" spans="1:14" ht="30">
      <c r="A149" s="20" t="s">
        <v>235</v>
      </c>
      <c r="B149" s="35" t="s">
        <v>236</v>
      </c>
      <c r="C149" s="29">
        <v>15</v>
      </c>
      <c r="D149" s="29">
        <v>20</v>
      </c>
      <c r="E149" s="29">
        <v>0</v>
      </c>
      <c r="F149" s="29">
        <v>20</v>
      </c>
      <c r="G149" s="29">
        <v>15</v>
      </c>
      <c r="H149" s="29">
        <v>75</v>
      </c>
      <c r="I149" s="24" t="s">
        <v>390</v>
      </c>
      <c r="J149" s="29">
        <v>15</v>
      </c>
      <c r="K149" s="29"/>
      <c r="L149" s="29"/>
      <c r="M149" s="29">
        <v>5</v>
      </c>
      <c r="N149" s="29">
        <v>5</v>
      </c>
    </row>
    <row r="150" spans="1:14" ht="45">
      <c r="A150" s="20" t="s">
        <v>237</v>
      </c>
      <c r="B150" s="35" t="s">
        <v>238</v>
      </c>
      <c r="C150" s="29">
        <v>35.6</v>
      </c>
      <c r="D150" s="29">
        <v>15.1</v>
      </c>
      <c r="E150" s="29">
        <v>15.1</v>
      </c>
      <c r="F150" s="29">
        <v>15.1</v>
      </c>
      <c r="G150" s="29">
        <v>19</v>
      </c>
      <c r="H150" s="29">
        <v>125.8</v>
      </c>
      <c r="I150" s="24" t="s">
        <v>389</v>
      </c>
      <c r="J150" s="29">
        <v>19</v>
      </c>
      <c r="K150" s="29"/>
      <c r="L150" s="29"/>
      <c r="M150" s="29"/>
      <c r="N150" s="29"/>
    </row>
    <row r="151" spans="1:14" ht="30">
      <c r="A151" s="20" t="s">
        <v>239</v>
      </c>
      <c r="B151" s="35" t="s">
        <v>240</v>
      </c>
      <c r="C151" s="29">
        <v>52.2</v>
      </c>
      <c r="D151" s="25">
        <v>35.9</v>
      </c>
      <c r="E151" s="25">
        <v>22.9</v>
      </c>
      <c r="F151" s="25">
        <v>35.9</v>
      </c>
      <c r="G151" s="25">
        <v>0</v>
      </c>
      <c r="H151" s="25">
        <v>93.6</v>
      </c>
      <c r="I151" s="25" t="s">
        <v>385</v>
      </c>
      <c r="J151" s="27">
        <v>0</v>
      </c>
      <c r="K151" s="27"/>
      <c r="L151" s="27"/>
      <c r="M151" s="27">
        <v>20</v>
      </c>
      <c r="N151" s="27">
        <v>15</v>
      </c>
    </row>
    <row r="152" spans="1:14" ht="45">
      <c r="A152" s="20" t="s">
        <v>241</v>
      </c>
      <c r="B152" s="35" t="s">
        <v>242</v>
      </c>
      <c r="C152" s="29">
        <v>17.899999999999999</v>
      </c>
      <c r="D152" s="25">
        <v>102.2</v>
      </c>
      <c r="E152" s="25">
        <v>55</v>
      </c>
      <c r="F152" s="25">
        <v>102.2</v>
      </c>
      <c r="G152" s="25">
        <v>0</v>
      </c>
      <c r="H152" s="25">
        <v>58</v>
      </c>
      <c r="I152" s="25" t="s">
        <v>391</v>
      </c>
      <c r="J152" s="27">
        <v>0</v>
      </c>
      <c r="K152" s="27"/>
      <c r="L152" s="27"/>
      <c r="M152" s="27">
        <v>5</v>
      </c>
      <c r="N152" s="27">
        <v>5</v>
      </c>
    </row>
    <row r="153" spans="1:14" ht="51">
      <c r="A153" s="20" t="s">
        <v>243</v>
      </c>
      <c r="B153" s="35" t="s">
        <v>244</v>
      </c>
      <c r="C153" s="29">
        <v>10</v>
      </c>
      <c r="D153" s="25">
        <v>25</v>
      </c>
      <c r="E153" s="25">
        <v>6</v>
      </c>
      <c r="F153" s="25">
        <v>16</v>
      </c>
      <c r="G153" s="25">
        <v>0</v>
      </c>
      <c r="H153" s="25">
        <v>156.30000000000001</v>
      </c>
      <c r="I153" s="25"/>
      <c r="J153" s="27">
        <v>0</v>
      </c>
      <c r="K153" s="27"/>
      <c r="L153" s="27"/>
      <c r="M153" s="27"/>
      <c r="N153" s="27"/>
    </row>
    <row r="154" spans="1:14" ht="51">
      <c r="A154" s="20" t="s">
        <v>245</v>
      </c>
      <c r="B154" s="35" t="s">
        <v>246</v>
      </c>
      <c r="C154" s="29">
        <v>43</v>
      </c>
      <c r="D154" s="25">
        <v>50</v>
      </c>
      <c r="E154" s="25">
        <v>32.700000000000003</v>
      </c>
      <c r="F154" s="25">
        <v>50</v>
      </c>
      <c r="G154" s="25">
        <v>60</v>
      </c>
      <c r="H154" s="25">
        <v>120</v>
      </c>
      <c r="I154" s="25" t="s">
        <v>392</v>
      </c>
      <c r="J154" s="27">
        <v>60</v>
      </c>
      <c r="K154" s="27"/>
      <c r="L154" s="27"/>
      <c r="M154" s="27">
        <v>50</v>
      </c>
      <c r="N154" s="27">
        <v>50</v>
      </c>
    </row>
    <row r="155" spans="1:14">
      <c r="A155" s="20" t="s">
        <v>247</v>
      </c>
      <c r="B155" s="35" t="s">
        <v>248</v>
      </c>
      <c r="C155" s="29"/>
      <c r="D155" s="25"/>
      <c r="E155" s="25"/>
      <c r="F155" s="25"/>
      <c r="G155" s="25"/>
      <c r="H155" s="25"/>
      <c r="I155" s="25"/>
      <c r="J155" s="27"/>
      <c r="K155" s="27"/>
      <c r="L155" s="27"/>
      <c r="M155" s="27"/>
      <c r="N155" s="27"/>
    </row>
    <row r="156" spans="1:14">
      <c r="A156" s="20" t="s">
        <v>249</v>
      </c>
      <c r="B156" s="35" t="s">
        <v>250</v>
      </c>
      <c r="C156" s="29">
        <v>10</v>
      </c>
      <c r="D156" s="25">
        <v>12</v>
      </c>
      <c r="E156" s="25">
        <v>0</v>
      </c>
      <c r="F156" s="25">
        <v>12</v>
      </c>
      <c r="G156" s="25">
        <v>12</v>
      </c>
      <c r="H156" s="25">
        <v>100</v>
      </c>
      <c r="I156" s="25"/>
      <c r="J156" s="27">
        <v>12</v>
      </c>
      <c r="K156" s="27"/>
      <c r="L156" s="27"/>
      <c r="M156" s="27">
        <v>12</v>
      </c>
      <c r="N156" s="27">
        <v>12</v>
      </c>
    </row>
    <row r="157" spans="1:14" ht="60">
      <c r="A157" s="20" t="s">
        <v>251</v>
      </c>
      <c r="B157" s="35" t="s">
        <v>252</v>
      </c>
      <c r="C157" s="29">
        <v>14.5</v>
      </c>
      <c r="D157" s="25">
        <v>5.6</v>
      </c>
      <c r="E157" s="25">
        <v>0</v>
      </c>
      <c r="F157" s="25">
        <v>5.6</v>
      </c>
      <c r="G157" s="25">
        <v>7.6</v>
      </c>
      <c r="H157" s="25">
        <v>135.69999999999999</v>
      </c>
      <c r="I157" s="25" t="s">
        <v>393</v>
      </c>
      <c r="J157" s="27">
        <v>7.6</v>
      </c>
      <c r="K157" s="27"/>
      <c r="L157" s="27"/>
      <c r="M157" s="27">
        <v>5</v>
      </c>
      <c r="N157" s="27">
        <v>5</v>
      </c>
    </row>
    <row r="158" spans="1:14">
      <c r="A158" s="20" t="s">
        <v>253</v>
      </c>
      <c r="B158" s="35" t="s">
        <v>254</v>
      </c>
      <c r="C158" s="29"/>
      <c r="D158" s="25"/>
      <c r="E158" s="25"/>
      <c r="F158" s="25"/>
      <c r="G158" s="25"/>
      <c r="H158" s="25"/>
      <c r="I158" s="25"/>
      <c r="J158" s="27"/>
      <c r="K158" s="27"/>
      <c r="L158" s="27"/>
      <c r="M158" s="27"/>
      <c r="N158" s="27"/>
    </row>
    <row r="159" spans="1:14">
      <c r="A159" s="20" t="s">
        <v>255</v>
      </c>
      <c r="B159" s="35" t="s">
        <v>256</v>
      </c>
      <c r="C159" s="29"/>
      <c r="D159" s="25"/>
      <c r="E159" s="25"/>
      <c r="F159" s="25"/>
      <c r="G159" s="25"/>
      <c r="H159" s="25"/>
      <c r="I159" s="25"/>
      <c r="J159" s="27"/>
      <c r="K159" s="27"/>
      <c r="L159" s="27"/>
      <c r="M159" s="27"/>
      <c r="N159" s="27"/>
    </row>
    <row r="160" spans="1:14" ht="25.5">
      <c r="A160" s="20" t="s">
        <v>257</v>
      </c>
      <c r="B160" s="35" t="s">
        <v>258</v>
      </c>
      <c r="C160" s="29"/>
      <c r="D160" s="25"/>
      <c r="E160" s="25"/>
      <c r="F160" s="25"/>
      <c r="G160" s="25"/>
      <c r="H160" s="25"/>
      <c r="I160" s="25"/>
      <c r="J160" s="27"/>
      <c r="K160" s="27"/>
      <c r="L160" s="27"/>
      <c r="M160" s="27"/>
      <c r="N160" s="27"/>
    </row>
    <row r="161" spans="1:14" ht="25.5">
      <c r="A161" s="20" t="s">
        <v>259</v>
      </c>
      <c r="B161" s="35" t="s">
        <v>260</v>
      </c>
      <c r="C161" s="29"/>
      <c r="D161" s="25"/>
      <c r="E161" s="25"/>
      <c r="F161" s="25"/>
      <c r="G161" s="25"/>
      <c r="H161" s="25"/>
      <c r="I161" s="25"/>
      <c r="J161" s="27"/>
      <c r="K161" s="27"/>
      <c r="L161" s="27"/>
      <c r="M161" s="27"/>
      <c r="N161" s="27"/>
    </row>
    <row r="162" spans="1:14" ht="25.5">
      <c r="A162" s="20" t="s">
        <v>261</v>
      </c>
      <c r="B162" s="35" t="s">
        <v>262</v>
      </c>
      <c r="C162" s="29">
        <v>20</v>
      </c>
      <c r="D162" s="25">
        <v>20</v>
      </c>
      <c r="E162" s="25">
        <v>20</v>
      </c>
      <c r="F162" s="25">
        <v>20</v>
      </c>
      <c r="G162" s="25">
        <v>20</v>
      </c>
      <c r="H162" s="25">
        <v>100</v>
      </c>
      <c r="I162" s="25"/>
      <c r="J162" s="27">
        <v>20</v>
      </c>
      <c r="K162" s="27"/>
      <c r="L162" s="27"/>
      <c r="M162" s="27">
        <v>20</v>
      </c>
      <c r="N162" s="27">
        <v>20</v>
      </c>
    </row>
    <row r="163" spans="1:14" ht="63.75">
      <c r="A163" s="20" t="s">
        <v>263</v>
      </c>
      <c r="B163" s="35" t="s">
        <v>264</v>
      </c>
      <c r="C163" s="29"/>
      <c r="D163" s="25"/>
      <c r="E163" s="25"/>
      <c r="F163" s="25"/>
      <c r="G163" s="25"/>
      <c r="H163" s="25"/>
      <c r="I163" s="25"/>
      <c r="J163" s="27"/>
      <c r="K163" s="27"/>
      <c r="L163" s="27"/>
      <c r="M163" s="27"/>
      <c r="N163" s="27"/>
    </row>
    <row r="164" spans="1:14" ht="57.75" customHeight="1">
      <c r="A164" s="20" t="s">
        <v>265</v>
      </c>
      <c r="B164" s="35" t="s">
        <v>266</v>
      </c>
      <c r="C164" s="29">
        <v>7.6</v>
      </c>
      <c r="D164" s="25">
        <v>8</v>
      </c>
      <c r="E164" s="25">
        <v>5.0999999999999996</v>
      </c>
      <c r="F164" s="25">
        <v>8</v>
      </c>
      <c r="G164" s="25">
        <v>30.5</v>
      </c>
      <c r="H164" s="25">
        <v>381.2</v>
      </c>
      <c r="I164" s="25" t="s">
        <v>394</v>
      </c>
      <c r="J164" s="27">
        <v>30.5</v>
      </c>
      <c r="K164" s="27"/>
      <c r="L164" s="27"/>
      <c r="M164" s="27">
        <v>24</v>
      </c>
      <c r="N164" s="27">
        <v>24</v>
      </c>
    </row>
    <row r="165" spans="1:14" ht="140.25">
      <c r="A165" s="20" t="s">
        <v>267</v>
      </c>
      <c r="B165" s="35" t="s">
        <v>268</v>
      </c>
      <c r="C165" s="29"/>
      <c r="D165" s="25"/>
      <c r="E165" s="25"/>
      <c r="F165" s="25"/>
      <c r="G165" s="25"/>
      <c r="H165" s="25"/>
      <c r="I165" s="25"/>
      <c r="J165" s="27"/>
      <c r="K165" s="27"/>
      <c r="L165" s="27"/>
      <c r="M165" s="27"/>
      <c r="N165" s="27"/>
    </row>
    <row r="166" spans="1:14" ht="51">
      <c r="A166" s="20" t="s">
        <v>269</v>
      </c>
      <c r="B166" s="35" t="s">
        <v>270</v>
      </c>
      <c r="C166" s="29"/>
      <c r="D166" s="25"/>
      <c r="E166" s="25"/>
      <c r="F166" s="25"/>
      <c r="G166" s="25"/>
      <c r="H166" s="25"/>
      <c r="I166" s="25"/>
      <c r="J166" s="27"/>
      <c r="K166" s="27"/>
      <c r="L166" s="27"/>
      <c r="M166" s="27"/>
      <c r="N166" s="27"/>
    </row>
    <row r="167" spans="1:14" ht="25.5">
      <c r="A167" s="20" t="s">
        <v>271</v>
      </c>
      <c r="B167" s="35" t="s">
        <v>272</v>
      </c>
      <c r="C167" s="29"/>
      <c r="D167" s="25"/>
      <c r="E167" s="25"/>
      <c r="F167" s="25"/>
      <c r="G167" s="25"/>
      <c r="H167" s="25"/>
      <c r="I167" s="25"/>
      <c r="J167" s="27"/>
      <c r="K167" s="27"/>
      <c r="L167" s="27"/>
      <c r="M167" s="27"/>
      <c r="N167" s="27"/>
    </row>
    <row r="168" spans="1:14" ht="38.25">
      <c r="A168" s="20" t="s">
        <v>273</v>
      </c>
      <c r="B168" s="35" t="s">
        <v>274</v>
      </c>
      <c r="C168" s="29"/>
      <c r="D168" s="25"/>
      <c r="E168" s="25"/>
      <c r="F168" s="25"/>
      <c r="G168" s="25"/>
      <c r="H168" s="25"/>
      <c r="I168" s="25"/>
      <c r="J168" s="27"/>
      <c r="K168" s="27"/>
      <c r="L168" s="27"/>
      <c r="M168" s="27"/>
      <c r="N168" s="27"/>
    </row>
    <row r="169" spans="1:14" ht="30">
      <c r="A169" s="20" t="s">
        <v>275</v>
      </c>
      <c r="B169" s="35" t="s">
        <v>276</v>
      </c>
      <c r="C169" s="29">
        <v>667.7</v>
      </c>
      <c r="D169" s="25">
        <v>883</v>
      </c>
      <c r="E169" s="25">
        <v>259.7</v>
      </c>
      <c r="F169" s="25">
        <v>543.20000000000005</v>
      </c>
      <c r="G169" s="25">
        <v>2260.4</v>
      </c>
      <c r="H169" s="25">
        <v>32.4</v>
      </c>
      <c r="I169" s="25" t="s">
        <v>385</v>
      </c>
      <c r="J169" s="27">
        <v>2260.4</v>
      </c>
      <c r="K169" s="27"/>
      <c r="L169" s="27"/>
      <c r="M169" s="27">
        <v>0</v>
      </c>
      <c r="N169" s="27">
        <v>0</v>
      </c>
    </row>
    <row r="170" spans="1:14" ht="25.5">
      <c r="A170" s="20" t="s">
        <v>277</v>
      </c>
      <c r="B170" s="35" t="s">
        <v>278</v>
      </c>
      <c r="C170" s="29"/>
      <c r="D170" s="25"/>
      <c r="E170" s="25"/>
      <c r="F170" s="25"/>
      <c r="G170" s="25"/>
      <c r="H170" s="25"/>
      <c r="I170" s="25"/>
      <c r="J170" s="27"/>
      <c r="K170" s="27"/>
      <c r="L170" s="27"/>
      <c r="M170" s="27"/>
      <c r="N170" s="27"/>
    </row>
    <row r="171" spans="1:14">
      <c r="A171" s="49">
        <v>6</v>
      </c>
      <c r="B171" s="21" t="s">
        <v>279</v>
      </c>
      <c r="C171" s="22">
        <f>C10-C57</f>
        <v>442.20000000000073</v>
      </c>
      <c r="D171" s="22">
        <f>D10-D57</f>
        <v>0</v>
      </c>
      <c r="E171" s="22">
        <f>E10-E57</f>
        <v>1216.9000000000005</v>
      </c>
      <c r="F171" s="22">
        <f>F10-F57</f>
        <v>0</v>
      </c>
      <c r="G171" s="22">
        <f>G10-G57</f>
        <v>0</v>
      </c>
      <c r="H171" s="22"/>
      <c r="I171" s="22" t="e">
        <f>I10-I57</f>
        <v>#VALUE!</v>
      </c>
      <c r="J171" s="22">
        <f>J10-J57</f>
        <v>0</v>
      </c>
      <c r="K171" s="27"/>
      <c r="L171" s="27"/>
      <c r="M171" s="27"/>
      <c r="N171" s="27"/>
    </row>
  </sheetData>
  <mergeCells count="19">
    <mergeCell ref="D7:D8"/>
    <mergeCell ref="E7:E8"/>
    <mergeCell ref="F7:F8"/>
    <mergeCell ref="K1:N1"/>
    <mergeCell ref="A3:N3"/>
    <mergeCell ref="A4:N4"/>
    <mergeCell ref="I5:N5"/>
    <mergeCell ref="A6:A8"/>
    <mergeCell ref="B6:B8"/>
    <mergeCell ref="C6:C8"/>
    <mergeCell ref="D6:F6"/>
    <mergeCell ref="G6:G8"/>
    <mergeCell ref="H6:H8"/>
    <mergeCell ref="I6:I8"/>
    <mergeCell ref="J6:J8"/>
    <mergeCell ref="K6:K8"/>
    <mergeCell ref="L6:L8"/>
    <mergeCell ref="M6:M8"/>
    <mergeCell ref="N6:N8"/>
  </mergeCells>
  <printOptions horizontalCentered="1"/>
  <pageMargins left="0" right="0" top="0" bottom="2.0833333333333298E-3" header="0.51180555555555496" footer="0.31527777777777799"/>
  <pageSetup paperSize="9" firstPageNumber="0" fitToHeight="10" orientation="landscape" horizontalDpi="300" verticalDpi="300"/>
  <headerFooter>
    <oddFooter>&amp;R&amp;P+8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M36"/>
  <sheetViews>
    <sheetView topLeftCell="A4" zoomScale="85" zoomScaleNormal="85" workbookViewId="0">
      <selection activeCell="A2" sqref="A2:M2"/>
    </sheetView>
  </sheetViews>
  <sheetFormatPr defaultColWidth="9.140625" defaultRowHeight="15.75"/>
  <cols>
    <col min="1" max="1" width="68.42578125" style="50" customWidth="1"/>
    <col min="2" max="2" width="11.5703125" style="50" customWidth="1"/>
    <col min="3" max="3" width="12.42578125" style="50" customWidth="1"/>
    <col min="4" max="4" width="12.42578125" style="51" customWidth="1"/>
    <col min="5" max="5" width="14" style="51" customWidth="1"/>
    <col min="6" max="6" width="10.5703125" style="50" customWidth="1"/>
    <col min="7" max="8" width="12.42578125" style="51" customWidth="1"/>
    <col min="9" max="9" width="11.42578125" style="51" customWidth="1"/>
    <col min="10" max="10" width="11.85546875" style="50" customWidth="1"/>
    <col min="11" max="12" width="12.42578125" style="51" customWidth="1"/>
    <col min="13" max="13" width="11.5703125" style="51" customWidth="1"/>
    <col min="250" max="250" width="61.140625" customWidth="1"/>
    <col min="251" max="251" width="17.85546875" customWidth="1"/>
    <col min="252" max="261" width="14.140625" customWidth="1"/>
    <col min="262" max="262" width="13.42578125" customWidth="1"/>
    <col min="263" max="263" width="14.140625" customWidth="1"/>
    <col min="506" max="506" width="61.140625" customWidth="1"/>
    <col min="507" max="507" width="17.85546875" customWidth="1"/>
    <col min="508" max="517" width="14.140625" customWidth="1"/>
    <col min="518" max="518" width="13.42578125" customWidth="1"/>
    <col min="519" max="519" width="14.140625" customWidth="1"/>
    <col min="762" max="762" width="61.140625" customWidth="1"/>
    <col min="763" max="763" width="17.85546875" customWidth="1"/>
    <col min="764" max="773" width="14.140625" customWidth="1"/>
    <col min="774" max="774" width="13.42578125" customWidth="1"/>
    <col min="775" max="775" width="14.140625" customWidth="1"/>
    <col min="1018" max="1018" width="61.140625" customWidth="1"/>
    <col min="1019" max="1019" width="17.85546875" customWidth="1"/>
    <col min="1020" max="1024" width="14.140625" customWidth="1"/>
  </cols>
  <sheetData>
    <row r="1" spans="1:13" ht="75.2" customHeight="1">
      <c r="A1" s="50" t="s">
        <v>280</v>
      </c>
      <c r="B1" s="50" t="s">
        <v>281</v>
      </c>
      <c r="F1" s="50" t="s">
        <v>281</v>
      </c>
      <c r="I1" s="139" t="s">
        <v>282</v>
      </c>
      <c r="J1" s="139"/>
      <c r="K1" s="139"/>
      <c r="L1" s="139"/>
      <c r="M1" s="139"/>
    </row>
    <row r="2" spans="1:13" ht="63.75" customHeight="1">
      <c r="A2" s="147" t="s">
        <v>283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</row>
    <row r="3" spans="1:13" s="54" customFormat="1">
      <c r="A3" s="52"/>
      <c r="B3" s="52"/>
      <c r="C3" s="52"/>
      <c r="D3" s="53"/>
      <c r="F3" s="52"/>
      <c r="G3" s="53"/>
      <c r="H3" s="53"/>
      <c r="J3" s="52"/>
      <c r="K3" s="53"/>
      <c r="L3" s="53"/>
      <c r="M3" s="55" t="s">
        <v>284</v>
      </c>
    </row>
    <row r="4" spans="1:13" s="54" customFormat="1" ht="36.75" customHeight="1">
      <c r="A4" s="148" t="s">
        <v>285</v>
      </c>
      <c r="B4" s="148" t="s">
        <v>9</v>
      </c>
      <c r="C4" s="148"/>
      <c r="D4" s="148"/>
      <c r="E4" s="148"/>
      <c r="F4" s="148" t="s">
        <v>15</v>
      </c>
      <c r="G4" s="148"/>
      <c r="H4" s="148"/>
      <c r="I4" s="148"/>
      <c r="J4" s="148" t="s">
        <v>16</v>
      </c>
      <c r="K4" s="148"/>
      <c r="L4" s="148"/>
      <c r="M4" s="148"/>
    </row>
    <row r="5" spans="1:13" s="57" customFormat="1" ht="18" customHeight="1">
      <c r="A5" s="148"/>
      <c r="B5" s="148" t="s">
        <v>286</v>
      </c>
      <c r="C5" s="149" t="s">
        <v>287</v>
      </c>
      <c r="D5" s="149"/>
      <c r="E5" s="149"/>
      <c r="F5" s="148" t="s">
        <v>286</v>
      </c>
      <c r="G5" s="149" t="s">
        <v>287</v>
      </c>
      <c r="H5" s="149"/>
      <c r="I5" s="149"/>
      <c r="J5" s="148" t="s">
        <v>286</v>
      </c>
      <c r="K5" s="149" t="s">
        <v>287</v>
      </c>
      <c r="L5" s="149"/>
      <c r="M5" s="149"/>
    </row>
    <row r="6" spans="1:13" s="57" customFormat="1" ht="47.25">
      <c r="A6" s="148"/>
      <c r="B6" s="148"/>
      <c r="C6" s="58" t="s">
        <v>288</v>
      </c>
      <c r="D6" s="58" t="s">
        <v>289</v>
      </c>
      <c r="E6" s="58" t="s">
        <v>290</v>
      </c>
      <c r="F6" s="148"/>
      <c r="G6" s="58" t="s">
        <v>288</v>
      </c>
      <c r="H6" s="58" t="s">
        <v>289</v>
      </c>
      <c r="I6" s="58" t="s">
        <v>290</v>
      </c>
      <c r="J6" s="148"/>
      <c r="K6" s="58" t="s">
        <v>288</v>
      </c>
      <c r="L6" s="58" t="s">
        <v>289</v>
      </c>
      <c r="M6" s="58" t="s">
        <v>290</v>
      </c>
    </row>
    <row r="7" spans="1:13" s="57" customFormat="1" ht="18.75" customHeight="1">
      <c r="A7" s="59" t="s">
        <v>291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</row>
    <row r="8" spans="1:13" s="57" customFormat="1" ht="18.75" customHeight="1">
      <c r="A8" s="61" t="s">
        <v>292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</row>
    <row r="9" spans="1:13" s="65" customFormat="1" ht="15.75" customHeight="1">
      <c r="A9" s="145" t="s">
        <v>293</v>
      </c>
      <c r="B9" s="145"/>
      <c r="C9" s="145"/>
      <c r="D9" s="145"/>
      <c r="E9" s="145"/>
      <c r="F9" s="63"/>
      <c r="G9" s="63"/>
      <c r="H9" s="63"/>
      <c r="I9" s="63"/>
      <c r="J9" s="63"/>
      <c r="K9" s="63"/>
      <c r="L9" s="63"/>
      <c r="M9" s="64"/>
    </row>
    <row r="10" spans="1:13" s="57" customFormat="1" ht="18">
      <c r="A10" s="66"/>
      <c r="B10" s="67"/>
      <c r="C10" s="67"/>
      <c r="D10" s="68"/>
      <c r="E10" s="68"/>
      <c r="F10" s="67"/>
      <c r="G10" s="68"/>
      <c r="H10" s="68"/>
      <c r="I10" s="68"/>
      <c r="J10" s="67"/>
      <c r="K10" s="68"/>
      <c r="L10" s="68"/>
      <c r="M10" s="68"/>
    </row>
    <row r="11" spans="1:13" s="57" customFormat="1" ht="18">
      <c r="A11" s="66"/>
      <c r="B11" s="67"/>
      <c r="C11" s="67"/>
      <c r="D11" s="68"/>
      <c r="E11" s="68"/>
      <c r="F11" s="67"/>
      <c r="G11" s="68"/>
      <c r="H11" s="68"/>
      <c r="I11" s="68"/>
      <c r="J11" s="67"/>
      <c r="K11" s="68"/>
      <c r="L11" s="68"/>
      <c r="M11" s="68"/>
    </row>
    <row r="12" spans="1:13" s="57" customFormat="1" ht="18">
      <c r="A12" s="66"/>
      <c r="B12" s="67"/>
      <c r="C12" s="67"/>
      <c r="D12" s="68"/>
      <c r="E12" s="68"/>
      <c r="F12" s="67"/>
      <c r="G12" s="68"/>
      <c r="H12" s="68"/>
      <c r="I12" s="68"/>
      <c r="J12" s="67"/>
      <c r="K12" s="68"/>
      <c r="L12" s="68"/>
      <c r="M12" s="68"/>
    </row>
    <row r="13" spans="1:13" s="57" customFormat="1" ht="18">
      <c r="A13" s="66"/>
      <c r="B13" s="67"/>
      <c r="C13" s="67"/>
      <c r="D13" s="68"/>
      <c r="E13" s="68"/>
      <c r="F13" s="67"/>
      <c r="G13" s="68"/>
      <c r="H13" s="68"/>
      <c r="I13" s="68"/>
      <c r="J13" s="67"/>
      <c r="K13" s="68"/>
      <c r="L13" s="68"/>
      <c r="M13" s="68"/>
    </row>
    <row r="14" spans="1:13" s="57" customFormat="1" ht="18">
      <c r="A14" s="69" t="s">
        <v>294</v>
      </c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</row>
    <row r="15" spans="1:13" s="57" customFormat="1" ht="18">
      <c r="A15" s="146" t="s">
        <v>295</v>
      </c>
      <c r="B15" s="146"/>
      <c r="C15" s="146"/>
      <c r="D15" s="146"/>
      <c r="E15" s="146"/>
      <c r="F15" s="70"/>
      <c r="G15" s="70"/>
      <c r="H15" s="70"/>
      <c r="I15" s="70"/>
      <c r="J15" s="70"/>
      <c r="K15" s="70"/>
      <c r="L15" s="70"/>
      <c r="M15" s="71"/>
    </row>
    <row r="16" spans="1:13" s="57" customFormat="1" ht="18">
      <c r="A16" s="66"/>
      <c r="B16" s="67"/>
      <c r="C16" s="67"/>
      <c r="D16" s="68"/>
      <c r="E16" s="68"/>
      <c r="F16" s="67"/>
      <c r="G16" s="68"/>
      <c r="H16" s="68"/>
      <c r="I16" s="68"/>
      <c r="J16" s="67"/>
      <c r="K16" s="68"/>
      <c r="L16" s="68"/>
      <c r="M16" s="68"/>
    </row>
    <row r="17" spans="1:13" s="57" customFormat="1" ht="18">
      <c r="A17" s="66"/>
      <c r="B17" s="67"/>
      <c r="C17" s="67"/>
      <c r="D17" s="68"/>
      <c r="E17" s="68"/>
      <c r="F17" s="67"/>
      <c r="G17" s="68"/>
      <c r="H17" s="68"/>
      <c r="I17" s="68"/>
      <c r="J17" s="67"/>
      <c r="K17" s="68"/>
      <c r="L17" s="68"/>
      <c r="M17" s="68"/>
    </row>
    <row r="18" spans="1:13" s="57" customFormat="1" ht="18">
      <c r="A18" s="69" t="s">
        <v>294</v>
      </c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</row>
    <row r="19" spans="1:13" s="65" customFormat="1" ht="18.75">
      <c r="A19" s="146" t="s">
        <v>296</v>
      </c>
      <c r="B19" s="146"/>
      <c r="C19" s="146"/>
      <c r="D19" s="146"/>
      <c r="E19" s="146"/>
      <c r="F19" s="63"/>
      <c r="G19" s="63"/>
      <c r="H19" s="63"/>
      <c r="I19" s="63"/>
      <c r="J19" s="63"/>
      <c r="K19" s="63"/>
      <c r="L19" s="63"/>
      <c r="M19" s="64"/>
    </row>
    <row r="20" spans="1:13" s="72" customFormat="1" ht="18">
      <c r="A20" s="66"/>
      <c r="B20" s="67"/>
      <c r="C20" s="67"/>
      <c r="D20" s="68"/>
      <c r="E20" s="68"/>
      <c r="F20" s="67"/>
      <c r="G20" s="68"/>
      <c r="H20" s="68"/>
      <c r="I20" s="68"/>
      <c r="J20" s="67"/>
      <c r="K20" s="68"/>
      <c r="L20" s="68"/>
      <c r="M20" s="68"/>
    </row>
    <row r="21" spans="1:13" s="72" customFormat="1" ht="18">
      <c r="A21" s="66"/>
      <c r="B21" s="67"/>
      <c r="C21" s="67"/>
      <c r="D21" s="68"/>
      <c r="E21" s="68"/>
      <c r="F21" s="67"/>
      <c r="G21" s="68"/>
      <c r="H21" s="68"/>
      <c r="I21" s="68"/>
      <c r="J21" s="67"/>
      <c r="K21" s="68"/>
      <c r="L21" s="68"/>
      <c r="M21" s="68"/>
    </row>
    <row r="22" spans="1:13" s="72" customFormat="1" ht="18">
      <c r="A22" s="66"/>
      <c r="B22" s="67"/>
      <c r="C22" s="67"/>
      <c r="D22" s="68"/>
      <c r="E22" s="68"/>
      <c r="F22" s="67"/>
      <c r="G22" s="68"/>
      <c r="H22" s="68"/>
      <c r="I22" s="68"/>
      <c r="J22" s="67"/>
      <c r="K22" s="68"/>
      <c r="L22" s="68"/>
      <c r="M22" s="68"/>
    </row>
    <row r="23" spans="1:13" s="57" customFormat="1" ht="18">
      <c r="A23" s="69" t="s">
        <v>294</v>
      </c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</row>
    <row r="24" spans="1:13" s="65" customFormat="1" ht="18.75">
      <c r="A24" s="146" t="s">
        <v>297</v>
      </c>
      <c r="B24" s="146"/>
      <c r="C24" s="146"/>
      <c r="D24" s="146"/>
      <c r="E24" s="146"/>
      <c r="F24" s="63"/>
      <c r="G24" s="63"/>
      <c r="H24" s="63"/>
      <c r="I24" s="63"/>
      <c r="J24" s="63"/>
      <c r="K24" s="63"/>
      <c r="L24" s="63"/>
      <c r="M24" s="64"/>
    </row>
    <row r="25" spans="1:13" s="74" customFormat="1">
      <c r="A25" s="73" t="s">
        <v>376</v>
      </c>
      <c r="B25" s="67">
        <f>D25+E25</f>
        <v>20732.3</v>
      </c>
      <c r="C25" s="67"/>
      <c r="D25" s="68">
        <v>19695.7</v>
      </c>
      <c r="E25" s="68">
        <v>1036.5999999999999</v>
      </c>
      <c r="F25" s="67"/>
      <c r="G25" s="68"/>
      <c r="H25" s="68"/>
      <c r="I25" s="68"/>
      <c r="J25" s="67"/>
      <c r="K25" s="68"/>
      <c r="L25" s="68"/>
      <c r="M25" s="68"/>
    </row>
    <row r="26" spans="1:13" s="74" customFormat="1">
      <c r="A26" s="73"/>
      <c r="B26" s="67"/>
      <c r="C26" s="67"/>
      <c r="D26" s="68"/>
      <c r="E26" s="68"/>
      <c r="F26" s="67"/>
      <c r="G26" s="68"/>
      <c r="H26" s="68"/>
      <c r="I26" s="68"/>
      <c r="J26" s="67"/>
      <c r="K26" s="68"/>
      <c r="L26" s="68"/>
      <c r="M26" s="68"/>
    </row>
    <row r="27" spans="1:13" s="74" customFormat="1">
      <c r="A27" s="73"/>
      <c r="B27" s="67"/>
      <c r="C27" s="67"/>
      <c r="D27" s="68"/>
      <c r="E27" s="68"/>
      <c r="F27" s="67"/>
      <c r="G27" s="68"/>
      <c r="H27" s="68"/>
      <c r="I27" s="68"/>
      <c r="J27" s="67"/>
      <c r="K27" s="68"/>
      <c r="L27" s="68"/>
      <c r="M27" s="68"/>
    </row>
    <row r="28" spans="1:13" s="74" customFormat="1">
      <c r="A28" s="73"/>
      <c r="B28" s="67"/>
      <c r="C28" s="67"/>
      <c r="D28" s="68"/>
      <c r="E28" s="68"/>
      <c r="F28" s="67"/>
      <c r="G28" s="68"/>
      <c r="H28" s="68"/>
      <c r="I28" s="68"/>
      <c r="J28" s="67"/>
      <c r="K28" s="68"/>
      <c r="L28" s="68"/>
      <c r="M28" s="68"/>
    </row>
    <row r="29" spans="1:13" s="74" customFormat="1">
      <c r="A29" s="73"/>
      <c r="B29" s="67"/>
      <c r="C29" s="67"/>
      <c r="D29" s="68"/>
      <c r="E29" s="68"/>
      <c r="F29" s="67"/>
      <c r="G29" s="68"/>
      <c r="H29" s="68"/>
      <c r="I29" s="68"/>
      <c r="J29" s="67"/>
      <c r="K29" s="68"/>
      <c r="L29" s="68"/>
      <c r="M29" s="68"/>
    </row>
    <row r="30" spans="1:13" s="74" customFormat="1">
      <c r="A30" s="73"/>
      <c r="B30" s="67"/>
      <c r="C30" s="67"/>
      <c r="D30" s="68"/>
      <c r="E30" s="68"/>
      <c r="F30" s="67"/>
      <c r="G30" s="68"/>
      <c r="H30" s="68"/>
      <c r="I30" s="68"/>
      <c r="J30" s="67"/>
      <c r="K30" s="68"/>
      <c r="L30" s="68"/>
      <c r="M30" s="68"/>
    </row>
    <row r="31" spans="1:13" s="74" customFormat="1">
      <c r="A31" s="73"/>
      <c r="B31" s="67"/>
      <c r="C31" s="67"/>
      <c r="D31" s="68"/>
      <c r="E31" s="68"/>
      <c r="F31" s="67"/>
      <c r="G31" s="68"/>
      <c r="H31" s="68"/>
      <c r="I31" s="68"/>
      <c r="J31" s="67"/>
      <c r="K31" s="68"/>
      <c r="L31" s="68"/>
      <c r="M31" s="68"/>
    </row>
    <row r="32" spans="1:13" s="74" customFormat="1">
      <c r="A32" s="73"/>
      <c r="B32" s="67"/>
      <c r="C32" s="67"/>
      <c r="D32" s="68"/>
      <c r="E32" s="68"/>
      <c r="F32" s="67"/>
      <c r="G32" s="68"/>
      <c r="H32" s="68"/>
      <c r="I32" s="68"/>
      <c r="J32" s="67"/>
      <c r="K32" s="68"/>
      <c r="L32" s="68"/>
      <c r="M32" s="68"/>
    </row>
    <row r="33" spans="1:13" s="74" customFormat="1">
      <c r="A33" s="73"/>
      <c r="B33" s="67"/>
      <c r="C33" s="67"/>
      <c r="D33" s="68"/>
      <c r="E33" s="68"/>
      <c r="F33" s="67"/>
      <c r="G33" s="68"/>
      <c r="H33" s="68"/>
      <c r="I33" s="68"/>
      <c r="J33" s="67"/>
      <c r="K33" s="68"/>
      <c r="L33" s="68"/>
      <c r="M33" s="68"/>
    </row>
    <row r="34" spans="1:13" s="74" customFormat="1" ht="18.75" customHeight="1">
      <c r="A34" s="69" t="s">
        <v>294</v>
      </c>
      <c r="B34" s="67">
        <f>B25</f>
        <v>20732.3</v>
      </c>
      <c r="C34" s="67"/>
      <c r="D34" s="67">
        <f>D25</f>
        <v>19695.7</v>
      </c>
      <c r="E34" s="67">
        <f>E25</f>
        <v>1036.5999999999999</v>
      </c>
      <c r="F34" s="67"/>
      <c r="G34" s="67"/>
      <c r="H34" s="67"/>
      <c r="I34" s="67"/>
      <c r="J34" s="67"/>
      <c r="K34" s="67"/>
      <c r="L34" s="67"/>
      <c r="M34" s="67"/>
    </row>
    <row r="36" spans="1:13">
      <c r="A36" s="75" t="s">
        <v>377</v>
      </c>
      <c r="B36" s="51"/>
      <c r="C36" s="51"/>
      <c r="F36" s="51"/>
      <c r="J36" s="51"/>
    </row>
  </sheetData>
  <mergeCells count="16">
    <mergeCell ref="A9:E9"/>
    <mergeCell ref="A15:E15"/>
    <mergeCell ref="A19:E19"/>
    <mergeCell ref="A24:E24"/>
    <mergeCell ref="I1:M1"/>
    <mergeCell ref="A2:M2"/>
    <mergeCell ref="A4:A6"/>
    <mergeCell ref="B4:E4"/>
    <mergeCell ref="F4:I4"/>
    <mergeCell ref="J4:M4"/>
    <mergeCell ref="B5:B6"/>
    <mergeCell ref="C5:E5"/>
    <mergeCell ref="F5:F6"/>
    <mergeCell ref="G5:I5"/>
    <mergeCell ref="J5:J6"/>
    <mergeCell ref="K5:M5"/>
  </mergeCells>
  <pageMargins left="0" right="0" top="0" bottom="0" header="0.51180555555555496" footer="0"/>
  <pageSetup paperSize="9" firstPageNumber="0" orientation="landscape" horizontalDpi="300" verticalDpi="300"/>
  <headerFooter>
    <oddFooter>&amp;R&amp;P+5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F23"/>
  <sheetViews>
    <sheetView workbookViewId="0">
      <selection activeCell="A3" sqref="A3:F3"/>
    </sheetView>
  </sheetViews>
  <sheetFormatPr defaultColWidth="9.140625" defaultRowHeight="15.75"/>
  <cols>
    <col min="1" max="1" width="60.42578125" style="76" customWidth="1"/>
    <col min="2" max="2" width="16.42578125" style="51" customWidth="1"/>
    <col min="3" max="3" width="14.140625" customWidth="1"/>
    <col min="4" max="4" width="15.42578125" customWidth="1"/>
    <col min="5" max="5" width="11.42578125" customWidth="1"/>
    <col min="6" max="6" width="12.42578125" customWidth="1"/>
    <col min="253" max="253" width="60.42578125" customWidth="1"/>
    <col min="254" max="254" width="30.42578125" customWidth="1"/>
    <col min="255" max="255" width="25.42578125" customWidth="1"/>
    <col min="256" max="258" width="15.42578125" customWidth="1"/>
    <col min="509" max="509" width="60.42578125" customWidth="1"/>
    <col min="510" max="510" width="30.42578125" customWidth="1"/>
    <col min="511" max="511" width="25.42578125" customWidth="1"/>
    <col min="512" max="514" width="15.42578125" customWidth="1"/>
    <col min="765" max="765" width="60.42578125" customWidth="1"/>
    <col min="766" max="766" width="30.42578125" customWidth="1"/>
    <col min="767" max="767" width="25.42578125" customWidth="1"/>
    <col min="768" max="770" width="15.42578125" customWidth="1"/>
    <col min="1021" max="1021" width="60.42578125" customWidth="1"/>
    <col min="1022" max="1022" width="30.42578125" customWidth="1"/>
    <col min="1023" max="1023" width="25.42578125" customWidth="1"/>
    <col min="1024" max="1024" width="15.42578125" customWidth="1"/>
  </cols>
  <sheetData>
    <row r="1" spans="1:6" ht="73.900000000000006" customHeight="1">
      <c r="D1" s="139" t="s">
        <v>299</v>
      </c>
      <c r="E1" s="139"/>
      <c r="F1" s="139"/>
    </row>
    <row r="2" spans="1:6">
      <c r="D2" s="77"/>
      <c r="E2" s="77"/>
      <c r="F2" s="77"/>
    </row>
    <row r="3" spans="1:6" ht="55.15" customHeight="1">
      <c r="A3" s="150" t="s">
        <v>300</v>
      </c>
      <c r="B3" s="150"/>
      <c r="C3" s="150"/>
      <c r="D3" s="150"/>
      <c r="E3" s="150"/>
      <c r="F3" s="150"/>
    </row>
    <row r="4" spans="1:6" ht="12.2" customHeight="1">
      <c r="A4" s="78"/>
      <c r="B4" s="79"/>
      <c r="C4" s="78"/>
    </row>
    <row r="5" spans="1:6" s="54" customFormat="1">
      <c r="A5" s="80"/>
      <c r="B5" s="53"/>
      <c r="D5" s="81"/>
      <c r="E5" s="81"/>
      <c r="F5" s="82" t="s">
        <v>4</v>
      </c>
    </row>
    <row r="6" spans="1:6" s="85" customFormat="1" ht="68.45" customHeight="1">
      <c r="A6" s="56" t="s">
        <v>285</v>
      </c>
      <c r="B6" s="56" t="s">
        <v>301</v>
      </c>
      <c r="C6" s="83" t="s">
        <v>302</v>
      </c>
      <c r="D6" s="84" t="s">
        <v>9</v>
      </c>
      <c r="E6" s="84" t="s">
        <v>15</v>
      </c>
      <c r="F6" s="84" t="s">
        <v>16</v>
      </c>
    </row>
    <row r="7" spans="1:6" s="88" customFormat="1" ht="18.75" customHeight="1">
      <c r="A7" s="86">
        <v>1</v>
      </c>
      <c r="B7" s="86">
        <v>2</v>
      </c>
      <c r="C7" s="86">
        <v>3</v>
      </c>
      <c r="D7" s="87">
        <v>4</v>
      </c>
      <c r="E7" s="87">
        <v>5</v>
      </c>
      <c r="F7" s="87">
        <v>6</v>
      </c>
    </row>
    <row r="8" spans="1:6" s="57" customFormat="1" ht="18.75">
      <c r="A8" s="89" t="s">
        <v>293</v>
      </c>
      <c r="B8" s="62"/>
      <c r="C8" s="90"/>
      <c r="D8" s="90"/>
      <c r="E8" s="90"/>
      <c r="F8" s="90"/>
    </row>
    <row r="9" spans="1:6" s="57" customFormat="1" ht="18.75">
      <c r="A9" s="89" t="s">
        <v>303</v>
      </c>
      <c r="B9" s="62"/>
      <c r="C9" s="90"/>
      <c r="D9" s="90"/>
      <c r="E9" s="90"/>
      <c r="F9" s="90"/>
    </row>
    <row r="10" spans="1:6" s="57" customFormat="1" ht="18.75">
      <c r="A10" s="89" t="s">
        <v>303</v>
      </c>
      <c r="B10" s="62"/>
      <c r="C10" s="90"/>
      <c r="D10" s="90"/>
      <c r="E10" s="90"/>
      <c r="F10" s="90"/>
    </row>
    <row r="11" spans="1:6">
      <c r="A11" s="89" t="s">
        <v>295</v>
      </c>
      <c r="B11" s="91"/>
      <c r="C11" s="91"/>
      <c r="D11" s="92"/>
      <c r="E11" s="92"/>
      <c r="F11" s="92"/>
    </row>
    <row r="12" spans="1:6">
      <c r="A12" s="89" t="s">
        <v>303</v>
      </c>
      <c r="B12" s="91"/>
      <c r="C12" s="91"/>
      <c r="D12" s="92"/>
      <c r="E12" s="92"/>
      <c r="F12" s="92"/>
    </row>
    <row r="13" spans="1:6">
      <c r="A13" s="89" t="s">
        <v>303</v>
      </c>
      <c r="B13" s="91"/>
      <c r="C13" s="91"/>
      <c r="D13" s="92"/>
      <c r="E13" s="92"/>
      <c r="F13" s="92"/>
    </row>
    <row r="14" spans="1:6">
      <c r="A14" s="89" t="s">
        <v>296</v>
      </c>
      <c r="B14" s="91"/>
      <c r="C14" s="91"/>
      <c r="D14" s="92"/>
      <c r="E14" s="92"/>
      <c r="F14" s="92"/>
    </row>
    <row r="15" spans="1:6">
      <c r="A15" s="89" t="s">
        <v>303</v>
      </c>
      <c r="B15" s="91"/>
      <c r="C15" s="91"/>
      <c r="D15" s="92"/>
      <c r="E15" s="92"/>
      <c r="F15" s="92"/>
    </row>
    <row r="16" spans="1:6">
      <c r="A16" s="89" t="s">
        <v>303</v>
      </c>
      <c r="B16" s="91"/>
      <c r="C16" s="91"/>
      <c r="D16" s="92"/>
      <c r="E16" s="92"/>
      <c r="F16" s="92"/>
    </row>
    <row r="17" spans="1:6">
      <c r="A17" s="89" t="s">
        <v>297</v>
      </c>
      <c r="B17" s="93"/>
      <c r="C17" s="92"/>
      <c r="D17" s="92"/>
      <c r="E17" s="92"/>
      <c r="F17" s="92"/>
    </row>
    <row r="18" spans="1:6">
      <c r="A18" s="89" t="s">
        <v>303</v>
      </c>
      <c r="B18" s="93"/>
      <c r="C18" s="92"/>
      <c r="D18" s="92"/>
      <c r="E18" s="92"/>
      <c r="F18" s="92"/>
    </row>
    <row r="19" spans="1:6">
      <c r="A19" s="89" t="s">
        <v>303</v>
      </c>
      <c r="B19" s="91"/>
      <c r="C19" s="91"/>
      <c r="D19" s="92"/>
      <c r="E19" s="92"/>
      <c r="F19" s="92"/>
    </row>
    <row r="20" spans="1:6" s="57" customFormat="1" ht="18.75" customHeight="1">
      <c r="A20" s="94" t="s">
        <v>291</v>
      </c>
      <c r="B20" s="60"/>
      <c r="C20" s="60"/>
      <c r="D20" s="90"/>
      <c r="E20" s="90"/>
      <c r="F20" s="90"/>
    </row>
    <row r="21" spans="1:6" ht="36.75" customHeight="1">
      <c r="A21" s="151" t="s">
        <v>304</v>
      </c>
      <c r="B21" s="151"/>
      <c r="C21" s="151"/>
      <c r="D21" s="151"/>
      <c r="E21" s="151"/>
      <c r="F21" s="151"/>
    </row>
    <row r="23" spans="1:6">
      <c r="A23" s="75" t="s">
        <v>298</v>
      </c>
    </row>
  </sheetData>
  <mergeCells count="3">
    <mergeCell ref="D1:F1"/>
    <mergeCell ref="A3:F3"/>
    <mergeCell ref="A21:F21"/>
  </mergeCells>
  <printOptions horizontalCentered="1"/>
  <pageMargins left="0.196527777777778" right="0" top="0" bottom="0" header="0.51180555555555496" footer="0"/>
  <pageSetup paperSize="9" firstPageNumber="0" orientation="landscape" horizontalDpi="300" verticalDpi="300"/>
  <headerFooter>
    <oddFooter>&amp;R&amp;P+6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MJ12"/>
  <sheetViews>
    <sheetView zoomScale="120" zoomScaleNormal="120" workbookViewId="0">
      <selection activeCell="A3" sqref="A3:F3"/>
    </sheetView>
  </sheetViews>
  <sheetFormatPr defaultColWidth="9.140625" defaultRowHeight="15"/>
  <cols>
    <col min="1" max="1" width="31.85546875" style="95" customWidth="1"/>
    <col min="2" max="2" width="27.5703125" style="95" customWidth="1"/>
    <col min="3" max="3" width="14.5703125" style="95" customWidth="1"/>
    <col min="4" max="4" width="13.85546875" style="95" customWidth="1"/>
    <col min="5" max="5" width="15" style="95" customWidth="1"/>
    <col min="6" max="6" width="11.42578125" style="95" customWidth="1"/>
    <col min="7" max="7" width="12.140625" style="95" customWidth="1"/>
    <col min="8" max="8" width="12" style="95" customWidth="1"/>
    <col min="9" max="9" width="10.42578125" style="95" customWidth="1"/>
    <col min="10" max="10" width="10" style="95" customWidth="1"/>
    <col min="11" max="1024" width="9.140625" style="95"/>
  </cols>
  <sheetData>
    <row r="1" spans="1:10" ht="70.5" customHeight="1">
      <c r="B1" s="95" t="s">
        <v>2</v>
      </c>
      <c r="D1" s="153" t="s">
        <v>305</v>
      </c>
      <c r="E1" s="153"/>
      <c r="F1" s="153"/>
      <c r="G1" s="96"/>
      <c r="H1" s="96"/>
    </row>
    <row r="2" spans="1:10" ht="15.75">
      <c r="D2" s="97"/>
      <c r="E2" s="97"/>
      <c r="F2" s="97"/>
      <c r="H2" s="98"/>
      <c r="I2" s="98"/>
      <c r="J2" s="98"/>
    </row>
    <row r="3" spans="1:10" ht="30.2" customHeight="1">
      <c r="A3" s="154" t="s">
        <v>306</v>
      </c>
      <c r="B3" s="154"/>
      <c r="C3" s="154"/>
      <c r="D3" s="154"/>
      <c r="E3" s="154"/>
      <c r="F3" s="154"/>
      <c r="G3" s="99"/>
      <c r="H3" s="99"/>
    </row>
    <row r="4" spans="1:10">
      <c r="F4" s="100" t="s">
        <v>4</v>
      </c>
    </row>
    <row r="5" spans="1:10" ht="24.75" customHeight="1">
      <c r="A5" s="155" t="s">
        <v>307</v>
      </c>
      <c r="B5" s="155" t="s">
        <v>308</v>
      </c>
      <c r="C5" s="155" t="s">
        <v>309</v>
      </c>
      <c r="D5" s="155" t="s">
        <v>9</v>
      </c>
      <c r="E5" s="155" t="s">
        <v>310</v>
      </c>
      <c r="F5" s="155" t="s">
        <v>311</v>
      </c>
    </row>
    <row r="6" spans="1:10" ht="37.5" customHeight="1">
      <c r="A6" s="155"/>
      <c r="B6" s="155"/>
      <c r="C6" s="155"/>
      <c r="D6" s="155"/>
      <c r="E6" s="155"/>
      <c r="F6" s="155"/>
    </row>
    <row r="7" spans="1:10">
      <c r="A7" s="101"/>
      <c r="B7" s="101"/>
      <c r="C7" s="101"/>
      <c r="D7" s="102"/>
      <c r="E7" s="102"/>
      <c r="F7" s="102"/>
    </row>
    <row r="8" spans="1:10">
      <c r="A8" s="101"/>
      <c r="B8" s="101"/>
      <c r="C8" s="101"/>
      <c r="D8" s="102"/>
      <c r="E8" s="102"/>
      <c r="F8" s="102"/>
    </row>
    <row r="9" spans="1:10">
      <c r="A9" s="101"/>
      <c r="B9" s="101"/>
      <c r="C9" s="101"/>
      <c r="D9" s="102"/>
      <c r="E9" s="102"/>
      <c r="F9" s="102"/>
    </row>
    <row r="10" spans="1:10">
      <c r="A10" s="101" t="s">
        <v>291</v>
      </c>
      <c r="B10" s="101"/>
      <c r="C10" s="101"/>
      <c r="D10" s="102"/>
      <c r="E10" s="102"/>
      <c r="F10" s="102"/>
    </row>
    <row r="12" spans="1:10" ht="13.7" customHeight="1">
      <c r="A12" s="152" t="s">
        <v>298</v>
      </c>
      <c r="B12" s="152"/>
      <c r="C12" s="152"/>
      <c r="D12" s="152"/>
    </row>
  </sheetData>
  <mergeCells count="9">
    <mergeCell ref="A12:D12"/>
    <mergeCell ref="D1:F1"/>
    <mergeCell ref="A3:F3"/>
    <mergeCell ref="A5:A6"/>
    <mergeCell ref="B5:B6"/>
    <mergeCell ref="C5:C6"/>
    <mergeCell ref="D5:D6"/>
    <mergeCell ref="E5:E6"/>
    <mergeCell ref="F5:F6"/>
  </mergeCells>
  <printOptions horizontalCentered="1"/>
  <pageMargins left="0" right="0" top="0.55138888888888904" bottom="0.74791666666666701" header="0.51180555555555496" footer="0.31527777777777799"/>
  <pageSetup paperSize="9" firstPageNumber="0" orientation="landscape" horizontalDpi="300" verticalDpi="300"/>
  <headerFooter>
    <oddFooter>&amp;R&amp;P+7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MJ54"/>
  <sheetViews>
    <sheetView workbookViewId="0">
      <selection activeCell="A2" sqref="A2:H2"/>
    </sheetView>
  </sheetViews>
  <sheetFormatPr defaultColWidth="9.140625" defaultRowHeight="15"/>
  <cols>
    <col min="1" max="1" width="7.5703125" style="103" customWidth="1"/>
    <col min="2" max="2" width="73" style="104" customWidth="1"/>
    <col min="3" max="3" width="15" style="104" customWidth="1"/>
    <col min="4" max="4" width="14.140625" style="104" customWidth="1"/>
    <col min="5" max="7" width="12.42578125" style="104" customWidth="1"/>
    <col min="8" max="8" width="22" style="104" customWidth="1"/>
    <col min="9" max="1024" width="9.140625" style="104"/>
  </cols>
  <sheetData>
    <row r="1" spans="1:8" ht="57.2" customHeight="1">
      <c r="E1" s="139" t="s">
        <v>312</v>
      </c>
      <c r="F1" s="139"/>
      <c r="G1" s="139"/>
      <c r="H1" s="139"/>
    </row>
    <row r="2" spans="1:8" ht="22.7" customHeight="1">
      <c r="A2" s="156" t="s">
        <v>313</v>
      </c>
      <c r="B2" s="156"/>
      <c r="C2" s="156"/>
      <c r="D2" s="156"/>
      <c r="E2" s="156"/>
      <c r="F2" s="156"/>
      <c r="G2" s="156"/>
      <c r="H2" s="156"/>
    </row>
    <row r="3" spans="1:8" ht="16.5" customHeight="1">
      <c r="A3" s="157" t="s">
        <v>314</v>
      </c>
      <c r="B3" s="157"/>
      <c r="C3" s="157"/>
      <c r="D3" s="157"/>
      <c r="E3" s="157"/>
      <c r="F3" s="157"/>
      <c r="G3" s="157"/>
      <c r="H3" s="157"/>
    </row>
    <row r="4" spans="1:8" ht="7.5" customHeight="1">
      <c r="A4" s="105"/>
      <c r="B4" s="105"/>
      <c r="C4" s="105"/>
      <c r="D4" s="105"/>
      <c r="E4" s="105"/>
      <c r="F4" s="105"/>
      <c r="G4" s="105"/>
      <c r="H4" s="105"/>
    </row>
    <row r="5" spans="1:8">
      <c r="A5" s="158" t="s">
        <v>315</v>
      </c>
      <c r="B5" s="158"/>
      <c r="C5" s="158"/>
      <c r="D5" s="105"/>
      <c r="E5" s="105"/>
      <c r="F5" s="105"/>
      <c r="G5" s="105"/>
      <c r="H5" s="105"/>
    </row>
    <row r="6" spans="1:8" s="104" customFormat="1">
      <c r="H6" s="106" t="s">
        <v>4</v>
      </c>
    </row>
    <row r="7" spans="1:8" s="109" customFormat="1" ht="180">
      <c r="A7" s="107" t="s">
        <v>5</v>
      </c>
      <c r="B7" s="107" t="s">
        <v>316</v>
      </c>
      <c r="C7" s="14" t="s">
        <v>317</v>
      </c>
      <c r="D7" s="108" t="s">
        <v>318</v>
      </c>
      <c r="E7" s="108" t="s">
        <v>9</v>
      </c>
      <c r="F7" s="108" t="s">
        <v>310</v>
      </c>
      <c r="G7" s="108" t="s">
        <v>311</v>
      </c>
      <c r="H7" s="14" t="s">
        <v>319</v>
      </c>
    </row>
    <row r="8" spans="1:8" s="103" customFormat="1">
      <c r="A8" s="110">
        <v>1</v>
      </c>
      <c r="B8" s="110">
        <v>2</v>
      </c>
      <c r="C8" s="111">
        <v>3</v>
      </c>
      <c r="D8" s="111">
        <v>4</v>
      </c>
      <c r="E8" s="111">
        <v>5</v>
      </c>
      <c r="F8" s="111">
        <v>6</v>
      </c>
      <c r="G8" s="111">
        <v>7</v>
      </c>
      <c r="H8" s="110">
        <v>8</v>
      </c>
    </row>
    <row r="9" spans="1:8" s="109" customFormat="1" ht="36.75" customHeight="1">
      <c r="A9" s="159" t="s">
        <v>320</v>
      </c>
      <c r="B9" s="159"/>
      <c r="C9" s="112" t="s">
        <v>321</v>
      </c>
      <c r="D9" s="113"/>
      <c r="E9" s="113"/>
      <c r="F9" s="113"/>
      <c r="G9" s="113"/>
      <c r="H9" s="114" t="s">
        <v>321</v>
      </c>
    </row>
    <row r="10" spans="1:8" s="117" customFormat="1" ht="51.6" customHeight="1">
      <c r="A10" s="163" t="s">
        <v>322</v>
      </c>
      <c r="B10" s="163"/>
      <c r="C10" s="115"/>
      <c r="D10" s="115"/>
      <c r="E10" s="115"/>
      <c r="F10" s="115"/>
      <c r="G10" s="115"/>
      <c r="H10" s="116" t="s">
        <v>321</v>
      </c>
    </row>
    <row r="11" spans="1:8" s="117" customFormat="1" ht="15" customHeight="1">
      <c r="A11" s="164" t="s">
        <v>165</v>
      </c>
      <c r="B11" s="164"/>
      <c r="C11" s="118"/>
      <c r="D11" s="118"/>
      <c r="E11" s="118"/>
      <c r="F11" s="118"/>
      <c r="G11" s="118"/>
      <c r="H11" s="119"/>
    </row>
    <row r="12" spans="1:8" s="117" customFormat="1" ht="13.7" customHeight="1">
      <c r="A12" s="165" t="s">
        <v>323</v>
      </c>
      <c r="B12" s="165"/>
      <c r="C12" s="115"/>
      <c r="D12" s="115"/>
      <c r="E12" s="115"/>
      <c r="F12" s="115"/>
      <c r="G12" s="115"/>
      <c r="H12" s="119" t="s">
        <v>321</v>
      </c>
    </row>
    <row r="13" spans="1:8" s="117" customFormat="1" ht="56.45" customHeight="1">
      <c r="A13" s="163" t="s">
        <v>324</v>
      </c>
      <c r="B13" s="163"/>
      <c r="C13" s="118">
        <f>C15+C16+C24+C33</f>
        <v>0</v>
      </c>
      <c r="D13" s="118">
        <f>D15+D16+D24+D33</f>
        <v>0</v>
      </c>
      <c r="E13" s="118">
        <f>E15+E16+E24+E33</f>
        <v>0</v>
      </c>
      <c r="F13" s="118">
        <f>F15+F16+F24+F33</f>
        <v>0</v>
      </c>
      <c r="G13" s="118">
        <f>G15+G16+G24+G33</f>
        <v>0</v>
      </c>
      <c r="H13" s="116" t="s">
        <v>321</v>
      </c>
    </row>
    <row r="14" spans="1:8" s="117" customFormat="1" ht="15" customHeight="1">
      <c r="A14" s="166" t="s">
        <v>325</v>
      </c>
      <c r="B14" s="166"/>
      <c r="C14" s="118"/>
      <c r="D14" s="118"/>
      <c r="E14" s="118"/>
      <c r="F14" s="118"/>
      <c r="G14" s="118"/>
      <c r="H14" s="116"/>
    </row>
    <row r="15" spans="1:8" s="117" customFormat="1" ht="33.75" customHeight="1">
      <c r="A15" s="120">
        <v>1</v>
      </c>
      <c r="B15" s="121" t="s">
        <v>326</v>
      </c>
      <c r="C15" s="115"/>
      <c r="D15" s="115"/>
      <c r="E15" s="115"/>
      <c r="F15" s="115"/>
      <c r="G15" s="115"/>
      <c r="H15" s="116" t="s">
        <v>321</v>
      </c>
    </row>
    <row r="16" spans="1:8" s="117" customFormat="1" ht="14.25">
      <c r="A16" s="120">
        <v>2</v>
      </c>
      <c r="B16" s="121" t="s">
        <v>327</v>
      </c>
      <c r="C16" s="118">
        <f>C18+C19+C20</f>
        <v>0</v>
      </c>
      <c r="D16" s="118">
        <f>D18+D19+D20</f>
        <v>0</v>
      </c>
      <c r="E16" s="118">
        <f>E18+E19+E20</f>
        <v>0</v>
      </c>
      <c r="F16" s="118">
        <f>F18+F19+F20</f>
        <v>0</v>
      </c>
      <c r="G16" s="118">
        <f>G18+G19+G20</f>
        <v>0</v>
      </c>
      <c r="H16" s="116" t="s">
        <v>321</v>
      </c>
    </row>
    <row r="17" spans="1:8">
      <c r="A17" s="122"/>
      <c r="B17" s="123" t="s">
        <v>292</v>
      </c>
      <c r="C17" s="124"/>
      <c r="D17" s="124"/>
      <c r="E17" s="124"/>
      <c r="F17" s="124"/>
      <c r="G17" s="124"/>
      <c r="H17" s="119" t="s">
        <v>321</v>
      </c>
    </row>
    <row r="18" spans="1:8">
      <c r="A18" s="122" t="s">
        <v>132</v>
      </c>
      <c r="B18" s="125" t="s">
        <v>328</v>
      </c>
      <c r="C18" s="126"/>
      <c r="D18" s="126"/>
      <c r="E18" s="126"/>
      <c r="F18" s="126"/>
      <c r="G18" s="126"/>
      <c r="H18" s="119" t="s">
        <v>321</v>
      </c>
    </row>
    <row r="19" spans="1:8">
      <c r="A19" s="122" t="s">
        <v>134</v>
      </c>
      <c r="B19" s="127" t="s">
        <v>329</v>
      </c>
      <c r="C19" s="126"/>
      <c r="D19" s="126"/>
      <c r="E19" s="126"/>
      <c r="F19" s="126"/>
      <c r="G19" s="126"/>
      <c r="H19" s="119" t="s">
        <v>321</v>
      </c>
    </row>
    <row r="20" spans="1:8" ht="30">
      <c r="A20" s="122" t="s">
        <v>136</v>
      </c>
      <c r="B20" s="127" t="s">
        <v>330</v>
      </c>
      <c r="C20" s="126"/>
      <c r="D20" s="126"/>
      <c r="E20" s="126"/>
      <c r="F20" s="126"/>
      <c r="G20" s="126"/>
      <c r="H20" s="119" t="s">
        <v>321</v>
      </c>
    </row>
    <row r="21" spans="1:8">
      <c r="A21" s="160" t="s">
        <v>165</v>
      </c>
      <c r="B21" s="160"/>
      <c r="C21" s="126"/>
      <c r="D21" s="126"/>
      <c r="E21" s="126"/>
      <c r="F21" s="126"/>
      <c r="G21" s="126"/>
      <c r="H21" s="119"/>
    </row>
    <row r="22" spans="1:8" ht="30">
      <c r="A22" s="122" t="s">
        <v>138</v>
      </c>
      <c r="B22" s="127" t="s">
        <v>331</v>
      </c>
      <c r="C22" s="128" t="s">
        <v>321</v>
      </c>
      <c r="D22" s="126"/>
      <c r="E22" s="126"/>
      <c r="F22" s="126"/>
      <c r="G22" s="126"/>
      <c r="H22" s="129" t="s">
        <v>321</v>
      </c>
    </row>
    <row r="23" spans="1:8" ht="60">
      <c r="A23" s="122" t="s">
        <v>332</v>
      </c>
      <c r="B23" s="127" t="s">
        <v>333</v>
      </c>
      <c r="C23" s="128" t="s">
        <v>321</v>
      </c>
      <c r="D23" s="126"/>
      <c r="E23" s="126"/>
      <c r="F23" s="126"/>
      <c r="G23" s="126"/>
      <c r="H23" s="129" t="s">
        <v>321</v>
      </c>
    </row>
    <row r="24" spans="1:8" s="117" customFormat="1" ht="14.25">
      <c r="A24" s="120">
        <v>3</v>
      </c>
      <c r="B24" s="121" t="s">
        <v>334</v>
      </c>
      <c r="C24" s="118">
        <f>C26+C27+C28+C29+C30+C31+C32</f>
        <v>0</v>
      </c>
      <c r="D24" s="118">
        <f>D26+D27+D28+D29+D30+D31+D32</f>
        <v>0</v>
      </c>
      <c r="E24" s="118">
        <f>E26+E27+E28+E29+E30+E31+E32</f>
        <v>0</v>
      </c>
      <c r="F24" s="118">
        <f>F26+F27+F28+F29+F30+F31+F32</f>
        <v>0</v>
      </c>
      <c r="G24" s="118">
        <f>G26+G27+G28+G29+G30+G31+G32</f>
        <v>0</v>
      </c>
      <c r="H24" s="116" t="s">
        <v>321</v>
      </c>
    </row>
    <row r="25" spans="1:8">
      <c r="A25" s="161" t="s">
        <v>325</v>
      </c>
      <c r="B25" s="161"/>
      <c r="C25" s="124"/>
      <c r="D25" s="124"/>
      <c r="E25" s="124"/>
      <c r="F25" s="124"/>
      <c r="G25" s="124"/>
      <c r="H25" s="119"/>
    </row>
    <row r="26" spans="1:8">
      <c r="A26" s="122" t="s">
        <v>70</v>
      </c>
      <c r="B26" s="125" t="s">
        <v>335</v>
      </c>
      <c r="C26" s="126"/>
      <c r="D26" s="126"/>
      <c r="E26" s="126"/>
      <c r="F26" s="126"/>
      <c r="G26" s="126"/>
      <c r="H26" s="119" t="s">
        <v>321</v>
      </c>
    </row>
    <row r="27" spans="1:8">
      <c r="A27" s="122" t="s">
        <v>336</v>
      </c>
      <c r="B27" s="125" t="s">
        <v>337</v>
      </c>
      <c r="C27" s="126"/>
      <c r="D27" s="126"/>
      <c r="E27" s="126"/>
      <c r="F27" s="126"/>
      <c r="G27" s="126"/>
      <c r="H27" s="119"/>
    </row>
    <row r="28" spans="1:8" ht="60">
      <c r="A28" s="122" t="s">
        <v>338</v>
      </c>
      <c r="B28" s="127" t="s">
        <v>339</v>
      </c>
      <c r="C28" s="126"/>
      <c r="D28" s="126"/>
      <c r="E28" s="126"/>
      <c r="F28" s="126"/>
      <c r="G28" s="126"/>
      <c r="H28" s="119" t="s">
        <v>321</v>
      </c>
    </row>
    <row r="29" spans="1:8" ht="45">
      <c r="A29" s="122" t="s">
        <v>340</v>
      </c>
      <c r="B29" s="127" t="s">
        <v>341</v>
      </c>
      <c r="C29" s="126"/>
      <c r="D29" s="126"/>
      <c r="E29" s="126"/>
      <c r="F29" s="126"/>
      <c r="G29" s="126"/>
      <c r="H29" s="119" t="s">
        <v>321</v>
      </c>
    </row>
    <row r="30" spans="1:8" ht="45">
      <c r="A30" s="122" t="s">
        <v>154</v>
      </c>
      <c r="B30" s="127" t="s">
        <v>342</v>
      </c>
      <c r="C30" s="126"/>
      <c r="D30" s="126"/>
      <c r="E30" s="126"/>
      <c r="F30" s="126"/>
      <c r="G30" s="126"/>
      <c r="H30" s="119" t="s">
        <v>321</v>
      </c>
    </row>
    <row r="31" spans="1:8" ht="60">
      <c r="A31" s="122" t="s">
        <v>343</v>
      </c>
      <c r="B31" s="127" t="s">
        <v>344</v>
      </c>
      <c r="C31" s="126"/>
      <c r="D31" s="126"/>
      <c r="E31" s="126"/>
      <c r="F31" s="126"/>
      <c r="G31" s="126"/>
      <c r="H31" s="119" t="s">
        <v>321</v>
      </c>
    </row>
    <row r="32" spans="1:8" ht="45">
      <c r="A32" s="122" t="s">
        <v>345</v>
      </c>
      <c r="B32" s="127" t="s">
        <v>346</v>
      </c>
      <c r="C32" s="126"/>
      <c r="D32" s="126"/>
      <c r="E32" s="126"/>
      <c r="F32" s="126"/>
      <c r="G32" s="126"/>
      <c r="H32" s="119" t="s">
        <v>321</v>
      </c>
    </row>
    <row r="33" spans="1:8" ht="28.5">
      <c r="A33" s="120">
        <v>4</v>
      </c>
      <c r="B33" s="121" t="s">
        <v>347</v>
      </c>
      <c r="C33" s="118">
        <f>C35+C36+C37+C38+C39+C40+C41+C42+C43+C44+C45</f>
        <v>0</v>
      </c>
      <c r="D33" s="118">
        <f>D35+D36+D37+D38+D39+D40+D41+D42+D43+D44+D45</f>
        <v>0</v>
      </c>
      <c r="E33" s="118">
        <f>E35+E36+E37+E38+E39+E40+E41+E42+E43+E44+E45</f>
        <v>0</v>
      </c>
      <c r="F33" s="118">
        <f>F35+F36+F37+F38+F39+F40+F41+F42+F43+F44+F45</f>
        <v>0</v>
      </c>
      <c r="G33" s="118">
        <f>G35+G36+G37+G38+G39+G40+G41+G42+G43+G44+G45</f>
        <v>0</v>
      </c>
      <c r="H33" s="116" t="s">
        <v>321</v>
      </c>
    </row>
    <row r="34" spans="1:8">
      <c r="A34" s="161" t="s">
        <v>292</v>
      </c>
      <c r="B34" s="161"/>
      <c r="C34" s="124"/>
      <c r="D34" s="124"/>
      <c r="E34" s="124"/>
      <c r="F34" s="124"/>
      <c r="G34" s="124"/>
      <c r="H34" s="119"/>
    </row>
    <row r="35" spans="1:8">
      <c r="A35" s="122" t="s">
        <v>157</v>
      </c>
      <c r="B35" s="125" t="s">
        <v>348</v>
      </c>
      <c r="C35" s="126"/>
      <c r="D35" s="126"/>
      <c r="E35" s="126"/>
      <c r="F35" s="126"/>
      <c r="G35" s="126"/>
      <c r="H35" s="130"/>
    </row>
    <row r="36" spans="1:8">
      <c r="A36" s="122" t="s">
        <v>158</v>
      </c>
      <c r="B36" s="127" t="s">
        <v>349</v>
      </c>
      <c r="C36" s="126"/>
      <c r="D36" s="126"/>
      <c r="E36" s="126"/>
      <c r="F36" s="126"/>
      <c r="G36" s="126"/>
      <c r="H36" s="130"/>
    </row>
    <row r="37" spans="1:8">
      <c r="A37" s="122" t="s">
        <v>160</v>
      </c>
      <c r="B37" s="131" t="s">
        <v>350</v>
      </c>
      <c r="C37" s="126"/>
      <c r="D37" s="126"/>
      <c r="E37" s="126"/>
      <c r="F37" s="126"/>
      <c r="G37" s="126"/>
      <c r="H37" s="130"/>
    </row>
    <row r="38" spans="1:8" ht="30">
      <c r="A38" s="122" t="s">
        <v>162</v>
      </c>
      <c r="B38" s="132" t="s">
        <v>351</v>
      </c>
      <c r="C38" s="126"/>
      <c r="D38" s="126"/>
      <c r="E38" s="126"/>
      <c r="F38" s="126"/>
      <c r="G38" s="126"/>
      <c r="H38" s="130"/>
    </row>
    <row r="39" spans="1:8">
      <c r="A39" s="122" t="s">
        <v>164</v>
      </c>
      <c r="B39" s="125" t="s">
        <v>352</v>
      </c>
      <c r="C39" s="126"/>
      <c r="D39" s="126"/>
      <c r="E39" s="126"/>
      <c r="F39" s="126"/>
      <c r="G39" s="126"/>
      <c r="H39" s="130"/>
    </row>
    <row r="40" spans="1:8">
      <c r="A40" s="122" t="s">
        <v>168</v>
      </c>
      <c r="B40" s="125" t="s">
        <v>353</v>
      </c>
      <c r="C40" s="126"/>
      <c r="D40" s="126"/>
      <c r="E40" s="126"/>
      <c r="F40" s="126"/>
      <c r="G40" s="126"/>
      <c r="H40" s="130"/>
    </row>
    <row r="41" spans="1:8">
      <c r="A41" s="122" t="s">
        <v>354</v>
      </c>
      <c r="B41" s="131" t="s">
        <v>355</v>
      </c>
      <c r="C41" s="126"/>
      <c r="D41" s="126"/>
      <c r="E41" s="126"/>
      <c r="F41" s="126"/>
      <c r="G41" s="126"/>
      <c r="H41" s="130"/>
    </row>
    <row r="42" spans="1:8">
      <c r="A42" s="122" t="s">
        <v>356</v>
      </c>
      <c r="B42" s="132" t="s">
        <v>357</v>
      </c>
      <c r="C42" s="126"/>
      <c r="D42" s="126"/>
      <c r="E42" s="126"/>
      <c r="F42" s="126"/>
      <c r="G42" s="126"/>
      <c r="H42" s="130"/>
    </row>
    <row r="43" spans="1:8">
      <c r="A43" s="122" t="s">
        <v>358</v>
      </c>
      <c r="B43" s="131" t="s">
        <v>359</v>
      </c>
      <c r="C43" s="126"/>
      <c r="D43" s="126"/>
      <c r="E43" s="126"/>
      <c r="F43" s="126"/>
      <c r="G43" s="126"/>
      <c r="H43" s="130"/>
    </row>
    <row r="44" spans="1:8">
      <c r="A44" s="122" t="s">
        <v>360</v>
      </c>
      <c r="B44" s="131" t="s">
        <v>361</v>
      </c>
      <c r="C44" s="126"/>
      <c r="D44" s="126"/>
      <c r="E44" s="126"/>
      <c r="F44" s="126"/>
      <c r="G44" s="126"/>
      <c r="H44" s="130"/>
    </row>
    <row r="45" spans="1:8">
      <c r="A45" s="122" t="s">
        <v>362</v>
      </c>
      <c r="B45" s="131" t="s">
        <v>363</v>
      </c>
      <c r="C45" s="128">
        <f>SUM(C46:C53)</f>
        <v>0</v>
      </c>
      <c r="D45" s="128">
        <f>SUM(D46:D53)</f>
        <v>0</v>
      </c>
      <c r="E45" s="128">
        <f>SUM(E46:E53)</f>
        <v>0</v>
      </c>
      <c r="F45" s="128">
        <f>SUM(F46:F53)</f>
        <v>0</v>
      </c>
      <c r="G45" s="128">
        <f>SUM(G46:G53)</f>
        <v>0</v>
      </c>
      <c r="H45" s="129" t="s">
        <v>321</v>
      </c>
    </row>
    <row r="46" spans="1:8" ht="30">
      <c r="A46" s="122" t="s">
        <v>364</v>
      </c>
      <c r="B46" s="133" t="s">
        <v>365</v>
      </c>
      <c r="C46" s="126"/>
      <c r="D46" s="126"/>
      <c r="E46" s="126"/>
      <c r="F46" s="126"/>
      <c r="G46" s="126"/>
      <c r="H46" s="130"/>
    </row>
    <row r="47" spans="1:8">
      <c r="A47" s="122" t="s">
        <v>366</v>
      </c>
      <c r="B47" s="134" t="s">
        <v>367</v>
      </c>
      <c r="C47" s="126"/>
      <c r="D47" s="126"/>
      <c r="E47" s="126"/>
      <c r="F47" s="126"/>
      <c r="G47" s="126"/>
      <c r="H47" s="130"/>
    </row>
    <row r="48" spans="1:8">
      <c r="A48" s="122" t="s">
        <v>368</v>
      </c>
      <c r="B48" s="134"/>
      <c r="C48" s="126"/>
      <c r="D48" s="126"/>
      <c r="E48" s="126"/>
      <c r="F48" s="126"/>
      <c r="G48" s="126"/>
      <c r="H48" s="130"/>
    </row>
    <row r="49" spans="1:8">
      <c r="A49" s="122" t="s">
        <v>369</v>
      </c>
      <c r="B49" s="134"/>
      <c r="C49" s="126"/>
      <c r="D49" s="126"/>
      <c r="E49" s="126"/>
      <c r="F49" s="126"/>
      <c r="G49" s="126"/>
      <c r="H49" s="130"/>
    </row>
    <row r="50" spans="1:8">
      <c r="A50" s="122" t="s">
        <v>370</v>
      </c>
      <c r="B50" s="134"/>
      <c r="C50" s="126"/>
      <c r="D50" s="126"/>
      <c r="E50" s="126"/>
      <c r="F50" s="126"/>
      <c r="G50" s="126"/>
      <c r="H50" s="130"/>
    </row>
    <row r="51" spans="1:8">
      <c r="A51" s="122" t="s">
        <v>371</v>
      </c>
      <c r="B51" s="134"/>
      <c r="C51" s="126"/>
      <c r="D51" s="126"/>
      <c r="E51" s="126"/>
      <c r="F51" s="126"/>
      <c r="G51" s="126"/>
      <c r="H51" s="130"/>
    </row>
    <row r="52" spans="1:8">
      <c r="A52" s="122" t="s">
        <v>372</v>
      </c>
      <c r="B52" s="134"/>
      <c r="C52" s="126"/>
      <c r="D52" s="126"/>
      <c r="E52" s="126"/>
      <c r="F52" s="126"/>
      <c r="G52" s="126"/>
      <c r="H52" s="130"/>
    </row>
    <row r="53" spans="1:8">
      <c r="A53" s="122" t="s">
        <v>373</v>
      </c>
      <c r="B53" s="134"/>
      <c r="C53" s="134"/>
      <c r="D53" s="134"/>
      <c r="E53" s="134"/>
      <c r="F53" s="134"/>
      <c r="G53" s="134"/>
      <c r="H53" s="135"/>
    </row>
    <row r="54" spans="1:8" ht="28.9" customHeight="1">
      <c r="A54" s="162" t="s">
        <v>374</v>
      </c>
      <c r="B54" s="162"/>
      <c r="C54" s="136">
        <f>C13-C10</f>
        <v>0</v>
      </c>
      <c r="D54" s="137" t="s">
        <v>321</v>
      </c>
      <c r="E54" s="137" t="s">
        <v>321</v>
      </c>
      <c r="F54" s="137" t="s">
        <v>321</v>
      </c>
      <c r="G54" s="137" t="s">
        <v>321</v>
      </c>
      <c r="H54" s="138" t="s">
        <v>321</v>
      </c>
    </row>
  </sheetData>
  <mergeCells count="14">
    <mergeCell ref="A21:B21"/>
    <mergeCell ref="A25:B25"/>
    <mergeCell ref="A34:B34"/>
    <mergeCell ref="A54:B54"/>
    <mergeCell ref="A10:B10"/>
    <mergeCell ref="A11:B11"/>
    <mergeCell ref="A12:B12"/>
    <mergeCell ref="A13:B13"/>
    <mergeCell ref="A14:B14"/>
    <mergeCell ref="E1:H1"/>
    <mergeCell ref="A2:H2"/>
    <mergeCell ref="A3:H3"/>
    <mergeCell ref="A5:C5"/>
    <mergeCell ref="A9:B9"/>
  </mergeCells>
  <printOptions horizontalCentered="1"/>
  <pageMargins left="0" right="0" top="0" bottom="0" header="0.51180555555555496" footer="0"/>
  <pageSetup paperSize="9" firstPageNumber="0" orientation="portrait" horizontalDpi="300" verticalDpi="300"/>
  <headerFooter>
    <oddFooter>&amp;R&amp;P+8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475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прил. 2</vt:lpstr>
      <vt:lpstr>прил. 3</vt:lpstr>
      <vt:lpstr>прил. 4</vt:lpstr>
      <vt:lpstr>прил. 5</vt:lpstr>
      <vt:lpstr>прил. 6</vt:lpstr>
      <vt:lpstr>'прил. 2'!Заголовки_для_печати</vt:lpstr>
      <vt:lpstr>'прил. 2'!Область_печати</vt:lpstr>
      <vt:lpstr>'прил. 3'!Область_печати</vt:lpstr>
      <vt:lpstr>'прил.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ПУШНИНА ЮЛИЯ АРКАДЬЕВНА</dc:creator>
  <dc:description/>
  <cp:lastModifiedBy>sp384</cp:lastModifiedBy>
  <cp:revision>21</cp:revision>
  <cp:lastPrinted>2021-10-11T15:45:26Z</cp:lastPrinted>
  <dcterms:created xsi:type="dcterms:W3CDTF">2014-10-16T10:39:44Z</dcterms:created>
  <dcterms:modified xsi:type="dcterms:W3CDTF">2021-12-26T08:29:17Z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